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20730" windowHeight="10425" tabRatio="605" activeTab="0"/>
  </bookViews>
  <sheets>
    <sheet name="НП бак ПБ 20" sheetId="1" r:id="rId1"/>
    <sheet name="Семемстровка ПБ 20" sheetId="2" r:id="rId2"/>
  </sheets>
  <definedNames>
    <definedName name="_xlnm.Print_Area" localSheetId="0">'НП бак ПБ 20'!$A$1:$BH$120</definedName>
    <definedName name="_xlnm.Print_Area" localSheetId="1">'Семемстровка ПБ 20'!$A$1:$F$114</definedName>
  </definedNames>
  <calcPr fullCalcOnLoad="1"/>
</workbook>
</file>

<file path=xl/sharedStrings.xml><?xml version="1.0" encoding="utf-8"?>
<sst xmlns="http://schemas.openxmlformats.org/spreadsheetml/2006/main" count="549" uniqueCount="329">
  <si>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</si>
  <si>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</si>
  <si>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</si>
  <si>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</si>
  <si>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</si>
  <si>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</si>
  <si>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</si>
  <si>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</si>
  <si>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</si>
  <si>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</si>
  <si>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</si>
  <si>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</si>
  <si>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</si>
  <si>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</si>
  <si>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</si>
  <si>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</si>
  <si>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</si>
  <si>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</si>
  <si>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</si>
  <si>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</si>
  <si>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</si>
  <si>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</si>
  <si>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</si>
  <si>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</si>
  <si>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</si>
  <si>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</si>
  <si>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</si>
  <si>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</si>
  <si>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</si>
  <si>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</si>
  <si>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</si>
  <si>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</si>
  <si>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</si>
  <si>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</si>
  <si>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</si>
  <si>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</si>
  <si>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</si>
  <si>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</si>
  <si>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</si>
  <si>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</si>
  <si>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</si>
  <si>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</si>
  <si>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</si>
  <si>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</si>
  <si>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</si>
  <si>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</si>
  <si>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</si>
  <si>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</si>
  <si>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</si>
  <si>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</si>
  <si>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</si>
  <si>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</si>
  <si>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</si>
  <si>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</si>
  <si>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</si>
  <si>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</si>
  <si>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</si>
  <si>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</si>
  <si>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</si>
  <si>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</si>
  <si>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</si>
  <si>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</si>
  <si>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</si>
  <si>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</si>
  <si>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</si>
  <si>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</si>
  <si>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</si>
  <si>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</si>
  <si>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</si>
  <si>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</si>
  <si>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</si>
  <si>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</si>
  <si>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</si>
  <si>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</si>
  <si>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</si>
  <si>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</si>
  <si>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</si>
  <si>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</si>
  <si>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</si>
  <si>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</si>
  <si>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</si>
  <si>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</si>
  <si>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</si>
  <si>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</si>
  <si>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</si>
  <si>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</si>
  <si>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</si>
  <si>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</si>
  <si>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</si>
  <si>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</si>
  <si>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</si>
  <si>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</si>
  <si>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</si>
  <si>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</si>
  <si>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</si>
  <si>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</si>
  <si>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</si>
  <si>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</si>
  <si>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</si>
  <si>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</si>
  <si>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</si>
  <si>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</si>
  <si>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</si>
  <si>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</si>
  <si>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</si>
  <si>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</si>
  <si>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</si>
  <si>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</si>
  <si>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</si>
  <si>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</si>
  <si>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</si>
  <si>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</si>
  <si>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</si>
  <si>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</si>
  <si>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</si>
  <si>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</si>
  <si>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</si>
  <si>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</si>
  <si>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</si>
  <si>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</si>
  <si>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</si>
  <si>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</si>
  <si>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</si>
  <si>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</si>
  <si>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</si>
  <si>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</si>
  <si>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</si>
  <si>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</si>
  <si>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</si>
  <si>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</si>
  <si>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</si>
  <si>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</si>
  <si>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</si>
  <si>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</si>
  <si>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</si>
  <si>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</si>
  <si>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</si>
  <si>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</si>
  <si>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</si>
  <si>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</si>
  <si>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</si>
  <si>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</si>
  <si>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</si>
  <si>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</si>
  <si>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Освітній компонент         1 ЗУ-Каталог</t>
  </si>
  <si>
    <t>Освітній компонент         3  ЗУ-Каталог</t>
  </si>
  <si>
    <t>Освітній компонент         4 ЗУ-Каталог</t>
  </si>
  <si>
    <t>Економіка і організація виробнрицтва</t>
  </si>
  <si>
    <t>* За вибором НМК (з урахуванням можливостей формування потоків)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</si>
  <si>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</si>
  <si>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</si>
  <si>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</si>
  <si>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</si>
  <si>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</si>
  <si>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</si>
  <si>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</si>
  <si>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</si>
  <si>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</si>
  <si>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</si>
  <si>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</si>
  <si>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ЗАТВЕРДЖЕНО</t>
  </si>
  <si>
    <t>Вченою радою</t>
  </si>
  <si>
    <t>Голова  Вченої ради</t>
  </si>
  <si>
    <t>Вища математика</t>
  </si>
  <si>
    <t>Фізика</t>
  </si>
  <si>
    <t xml:space="preserve">Програмування </t>
  </si>
  <si>
    <t>Комп'ютерна графіка</t>
  </si>
  <si>
    <t>ЗО 7</t>
  </si>
  <si>
    <t>ЗО 8</t>
  </si>
  <si>
    <t>Електротехніка</t>
  </si>
  <si>
    <t>Електроніка та основи мікропроцесорної техніки</t>
  </si>
  <si>
    <t>Теорія автоматичного керування</t>
  </si>
  <si>
    <t>Метрологія</t>
  </si>
  <si>
    <t>Комп'ютерне моделювання процесів і систем</t>
  </si>
  <si>
    <t>Технічні засоби автоматизації</t>
  </si>
  <si>
    <t>Проектування систем автоматизації</t>
  </si>
  <si>
    <t>1,2,3</t>
  </si>
  <si>
    <t>3 роки 10 місяців</t>
  </si>
  <si>
    <t>Найменування кредитних модулів</t>
  </si>
  <si>
    <t>Кредитів ECTS</t>
  </si>
  <si>
    <t>Вид контролю</t>
  </si>
  <si>
    <t xml:space="preserve"> (дисциплін)</t>
  </si>
  <si>
    <t>Історія науки і техніки</t>
  </si>
  <si>
    <t>залік</t>
  </si>
  <si>
    <t>екзамен</t>
  </si>
  <si>
    <t>Матеріалознавство</t>
  </si>
  <si>
    <t>Інформаційні технології</t>
  </si>
  <si>
    <t>Охорона праці та цивільний захист</t>
  </si>
  <si>
    <t>Інженерна графіка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</si>
  <si>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</si>
  <si>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</si>
  <si>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</si>
  <si>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</si>
  <si>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</si>
  <si>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</si>
  <si>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</si>
  <si>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</si>
  <si>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</si>
  <si>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</si>
  <si>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</si>
  <si>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</si>
  <si>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</si>
  <si>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Засади усного професійного мовлення (риторика)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</si>
  <si>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</si>
  <si>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</si>
  <si>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</si>
  <si>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приладобудування</t>
  </si>
  <si>
    <t>Приладобудівний</t>
  </si>
  <si>
    <t>Бакалавр з автоматизації та комп'ютерно-інтегрованих технологій</t>
  </si>
  <si>
    <t>ЗО 9</t>
  </si>
  <si>
    <t>ЗО 10</t>
  </si>
  <si>
    <t>(шифр і назва галузі знань)</t>
  </si>
  <si>
    <t>Освітній компонент         2 ЗУ-Каталог</t>
  </si>
  <si>
    <t>Технологія розробки програмного забезпечення</t>
  </si>
  <si>
    <t>Основи конструювання</t>
  </si>
  <si>
    <t>Перетворювачі фізичних величин</t>
  </si>
  <si>
    <t>Мікропроцесорна техніка</t>
  </si>
  <si>
    <t>Методи та засоби вимірювання параметрів технологічних процесів</t>
  </si>
  <si>
    <t>Теорія та проектування комп'ютерно-інтегрованих систем точної механіки</t>
  </si>
  <si>
    <t>Курсова робота з теорії та проектування комп'ютерно-інтегрованих систем точної механіки</t>
  </si>
  <si>
    <t>ПО 17</t>
  </si>
  <si>
    <t>ПО 18</t>
  </si>
  <si>
    <t>Освітній компонент 9 Ф-Каталог</t>
  </si>
  <si>
    <t>ПВ 10</t>
  </si>
  <si>
    <t>Освітній компонент 10 Ф-Каталог</t>
  </si>
  <si>
    <t>Освітній компонент 1 Ф-Каталог</t>
  </si>
  <si>
    <t>Розподіл кредитних модулів за семестрами 2020</t>
  </si>
  <si>
    <t>Бакалавр         151. Автоматизація та компютерно-інтегровані технології</t>
  </si>
  <si>
    <t>Код</t>
  </si>
  <si>
    <t>Вища математика -1</t>
  </si>
  <si>
    <t>о</t>
  </si>
  <si>
    <t>Фізика -1</t>
  </si>
  <si>
    <t>Іноземна мова-1</t>
  </si>
  <si>
    <t xml:space="preserve">Фізичне виховання -1 </t>
  </si>
  <si>
    <t>Программування-1</t>
  </si>
  <si>
    <t>ек 3+зал 3</t>
  </si>
  <si>
    <t>Вища математика -2</t>
  </si>
  <si>
    <t>Фізика -2</t>
  </si>
  <si>
    <t>Фізичне виховання-1</t>
  </si>
  <si>
    <t>Засади усного професійного мовлення</t>
  </si>
  <si>
    <t>Программування-2</t>
  </si>
  <si>
    <t>Вього дисциплін за рік: 14 (max=16)</t>
  </si>
  <si>
    <t>ек 3+зал 5</t>
  </si>
  <si>
    <t>Вища математика -3</t>
  </si>
  <si>
    <t>Іноземна мова-2</t>
  </si>
  <si>
    <t>Фізичне виховання -2</t>
  </si>
  <si>
    <t>Психологія</t>
  </si>
  <si>
    <t>в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</si>
  <si>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</si>
  <si>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</si>
  <si>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</si>
  <si>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</si>
  <si>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</si>
  <si>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</si>
  <si>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</si>
  <si>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</si>
  <si>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</si>
  <si>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Основи конструювання - 1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</si>
  <si>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</si>
  <si>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</si>
  <si>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</si>
  <si>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</si>
  <si>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</si>
  <si>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</si>
  <si>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</si>
  <si>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Вього дисциплін за рік: 16 (max=16)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</si>
  <si>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</si>
  <si>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</si>
  <si>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</si>
  <si>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</si>
  <si>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Основи конструювання - 2</t>
  </si>
  <si>
    <t>Технологія виробництва об'єктів точної механіки</t>
  </si>
  <si>
    <t>Бази даних</t>
  </si>
  <si>
    <t>Обробка результатів вимірювань</t>
  </si>
  <si>
    <t>Статистичні методи обробки інформації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</si>
  <si>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</si>
  <si>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</si>
  <si>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</si>
  <si>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Мікропроцесорна техніка-1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</si>
  <si>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</si>
  <si>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</si>
  <si>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</si>
  <si>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Теорія та проектування комп'ютерно-інтегрованих систем точної механіки-1</t>
  </si>
  <si>
    <t>Вього дисциплін за рік: 15+1КП=16 (max=16)</t>
  </si>
  <si>
    <t>Економіка і організація виробництва</t>
  </si>
  <si>
    <t>Мікропроцесорна техніка-2</t>
  </si>
  <si>
    <t>Методи та засоби вимірювання параметрів технологічних процесів-2</t>
  </si>
  <si>
    <t>Теорія та проектування комп'ютерно-інтегрованих систем точної механіки-2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</si>
  <si>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</si>
  <si>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</si>
  <si>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</si>
  <si>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</si>
  <si>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</si>
  <si>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ек 3+зал 4+КР 1</t>
  </si>
  <si>
    <t>Трьохмірне конструювання</t>
  </si>
  <si>
    <t>Аналіз деформацій деталей</t>
  </si>
  <si>
    <t>Комп'ютерний кінематичний аналіз</t>
  </si>
  <si>
    <t>Мережеві технології</t>
  </si>
  <si>
    <t>Комп'ютерні мережі</t>
  </si>
  <si>
    <t>Спеціальні прилади</t>
  </si>
  <si>
    <t>Конструювання об'єктів точної механіки</t>
  </si>
  <si>
    <t>Оптичні та оптико-електронні прилади</t>
  </si>
  <si>
    <t>Всього дисциплін за рік: 14+1КР=15 (max=16)</t>
  </si>
  <si>
    <t xml:space="preserve"> ек 1 + зал 5</t>
  </si>
  <si>
    <t>Завідувач кафедри ПБ</t>
  </si>
  <si>
    <t>Всього дисциплін за 4 роки: 60 (max=64)</t>
  </si>
  <si>
    <t>ПО 19</t>
  </si>
  <si>
    <t>ПО 20</t>
  </si>
  <si>
    <t>Інформаційно-комунікаційні технології</t>
  </si>
  <si>
    <t>Анатолій ЖУЧЕНКО</t>
  </si>
  <si>
    <t>Юрій КИРИЧУК</t>
  </si>
  <si>
    <t>Григорій ТИМЧИК</t>
  </si>
  <si>
    <t>перший (бакалаврський) рівень</t>
  </si>
  <si>
    <t>Курсовий проект з методів та засобів вимірювання параметрів технологічних процесів</t>
  </si>
  <si>
    <t>Технологія складання виробів</t>
  </si>
  <si>
    <t>Технологічна підготовка виробництва</t>
  </si>
  <si>
    <t>Філософія</t>
  </si>
  <si>
    <t>Екологія</t>
  </si>
  <si>
    <t>Іноземна мова професійного спрямування-1</t>
  </si>
  <si>
    <t>Іноземна мова професійного спрямування-2</t>
  </si>
  <si>
    <t>Право</t>
  </si>
  <si>
    <t>ек 2+зал 4</t>
  </si>
  <si>
    <t>ек 2+зал 7</t>
  </si>
  <si>
    <t>ек 3+зал 6+КП 1</t>
  </si>
  <si>
    <t>ек 1+зал 6</t>
  </si>
  <si>
    <t>ек 18 +зал 40       +КП 1+КР 1</t>
  </si>
  <si>
    <t>z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</si>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</sst>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18"/>
      <color indexed="10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thick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 style="thick"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5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 applyProtection="1">
      <alignment horizontal="center" vertical="center" textRotation="88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9" fontId="50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8" fillId="0" borderId="49" xfId="0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0" fontId="57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25" fillId="0" borderId="10" xfId="0" applyFont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0" fontId="53" fillId="33" borderId="59" xfId="0" applyFont="1" applyFill="1" applyBorder="1" applyAlignment="1">
      <alignment horizontal="left" vertical="center" shrinkToFit="1"/>
    </xf>
    <xf numFmtId="0" fontId="53" fillId="0" borderId="59" xfId="0" applyFont="1" applyFill="1" applyBorder="1" applyAlignment="1">
      <alignment horizontal="center" vertical="center" shrinkToFit="1"/>
    </xf>
    <xf numFmtId="0" fontId="53" fillId="34" borderId="59" xfId="0" applyFont="1" applyFill="1" applyBorder="1" applyAlignment="1">
      <alignment horizontal="center" vertical="center" shrinkToFit="1"/>
    </xf>
    <xf numFmtId="0" fontId="59" fillId="35" borderId="61" xfId="0" applyFont="1" applyFill="1" applyBorder="1" applyAlignment="1">
      <alignment horizontal="center" vertical="center" wrapText="1" shrinkToFit="1"/>
    </xf>
    <xf numFmtId="0" fontId="50" fillId="0" borderId="62" xfId="0" applyFont="1" applyFill="1" applyBorder="1" applyAlignment="1">
      <alignment horizontal="center" vertical="center" shrinkToFit="1"/>
    </xf>
    <xf numFmtId="0" fontId="53" fillId="34" borderId="61" xfId="0" applyFont="1" applyFill="1" applyBorder="1" applyAlignment="1">
      <alignment horizontal="center" vertical="center" shrinkToFit="1"/>
    </xf>
    <xf numFmtId="0" fontId="53" fillId="33" borderId="59" xfId="0" applyFont="1" applyFill="1" applyBorder="1" applyAlignment="1">
      <alignment horizontal="left" vertical="center" wrapText="1" shrinkToFit="1"/>
    </xf>
    <xf numFmtId="0" fontId="59" fillId="0" borderId="61" xfId="0" applyFont="1" applyFill="1" applyBorder="1" applyAlignment="1">
      <alignment horizontal="center" vertical="center" wrapText="1" shrinkToFit="1"/>
    </xf>
    <xf numFmtId="0" fontId="59" fillId="0" borderId="59" xfId="0" applyFont="1" applyFill="1" applyBorder="1" applyAlignment="1">
      <alignment horizontal="center" vertical="center" shrinkToFit="1"/>
    </xf>
    <xf numFmtId="0" fontId="50" fillId="0" borderId="63" xfId="0" applyFont="1" applyFill="1" applyBorder="1" applyAlignment="1">
      <alignment horizontal="center" vertical="center" shrinkToFit="1"/>
    </xf>
    <xf numFmtId="0" fontId="54" fillId="33" borderId="59" xfId="0" applyFont="1" applyFill="1" applyBorder="1" applyAlignment="1">
      <alignment horizontal="left" vertical="center" shrinkToFit="1"/>
    </xf>
    <xf numFmtId="0" fontId="54" fillId="0" borderId="61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4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54" fillId="0" borderId="40" xfId="0" applyFont="1" applyFill="1" applyBorder="1" applyAlignment="1">
      <alignment horizontal="left" vertical="center" shrinkToFit="1"/>
    </xf>
    <xf numFmtId="0" fontId="54" fillId="36" borderId="61" xfId="0" applyFont="1" applyFill="1" applyBorder="1" applyAlignment="1">
      <alignment horizontal="center" vertical="center" shrinkToFit="1"/>
    </xf>
    <xf numFmtId="0" fontId="54" fillId="33" borderId="61" xfId="0" applyFont="1" applyFill="1" applyBorder="1" applyAlignment="1">
      <alignment horizontal="center" vertical="center" shrinkToFit="1"/>
    </xf>
    <xf numFmtId="0" fontId="59" fillId="35" borderId="66" xfId="0" applyFont="1" applyFill="1" applyBorder="1" applyAlignment="1">
      <alignment horizontal="center" vertical="center" wrapText="1" shrinkToFit="1"/>
    </xf>
    <xf numFmtId="0" fontId="54" fillId="33" borderId="59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shrinkToFit="1"/>
    </xf>
    <xf numFmtId="0" fontId="54" fillId="0" borderId="59" xfId="0" applyFont="1" applyFill="1" applyBorder="1" applyAlignment="1">
      <alignment horizontal="left" vertical="center" shrinkToFit="1"/>
    </xf>
    <xf numFmtId="0" fontId="54" fillId="33" borderId="59" xfId="0" applyFont="1" applyFill="1" applyBorder="1" applyAlignment="1">
      <alignment horizontal="center" vertical="center" shrinkToFit="1"/>
    </xf>
    <xf numFmtId="0" fontId="54" fillId="35" borderId="59" xfId="0" applyFont="1" applyFill="1" applyBorder="1" applyAlignment="1">
      <alignment horizontal="left" vertical="center" wrapText="1" shrinkToFit="1"/>
    </xf>
    <xf numFmtId="0" fontId="54" fillId="35" borderId="59" xfId="0" applyFont="1" applyFill="1" applyBorder="1" applyAlignment="1">
      <alignment horizontal="left" vertical="center" shrinkToFit="1"/>
    </xf>
    <xf numFmtId="0" fontId="54" fillId="0" borderId="59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4" fillId="37" borderId="59" xfId="0" applyFont="1" applyFill="1" applyBorder="1" applyAlignment="1">
      <alignment horizontal="left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54" fillId="36" borderId="59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3" fillId="33" borderId="67" xfId="0" applyFont="1" applyFill="1" applyBorder="1" applyAlignment="1">
      <alignment horizontal="left" vertical="center" wrapText="1" shrinkToFit="1"/>
    </xf>
    <xf numFmtId="0" fontId="53" fillId="0" borderId="67" xfId="0" applyFont="1" applyFill="1" applyBorder="1" applyAlignment="1">
      <alignment horizontal="center" vertical="center" shrinkToFit="1"/>
    </xf>
    <xf numFmtId="0" fontId="53" fillId="34" borderId="67" xfId="0" applyFont="1" applyFill="1" applyBorder="1" applyAlignment="1">
      <alignment horizontal="center" vertical="center" shrinkToFit="1"/>
    </xf>
    <xf numFmtId="0" fontId="59" fillId="0" borderId="67" xfId="0" applyFont="1" applyFill="1" applyBorder="1" applyAlignment="1">
      <alignment horizontal="center" vertical="center" shrinkToFit="1"/>
    </xf>
    <xf numFmtId="0" fontId="50" fillId="0" borderId="68" xfId="0" applyFont="1" applyFill="1" applyBorder="1" applyAlignment="1">
      <alignment horizontal="center" vertical="center" shrinkToFit="1"/>
    </xf>
    <xf numFmtId="0" fontId="59" fillId="0" borderId="59" xfId="0" applyFont="1" applyFill="1" applyBorder="1" applyAlignment="1">
      <alignment horizontal="center" vertical="center" wrapText="1" shrinkToFit="1"/>
    </xf>
    <xf numFmtId="0" fontId="56" fillId="35" borderId="61" xfId="0" applyFont="1" applyFill="1" applyBorder="1" applyAlignment="1">
      <alignment horizontal="center" vertical="center" wrapText="1" shrinkToFit="1"/>
    </xf>
    <xf numFmtId="0" fontId="53" fillId="33" borderId="61" xfId="0" applyFont="1" applyFill="1" applyBorder="1" applyAlignment="1">
      <alignment horizontal="left" vertical="center" shrinkToFit="1"/>
    </xf>
    <xf numFmtId="0" fontId="54" fillId="37" borderId="61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wrapText="1" shrinkToFit="1"/>
    </xf>
    <xf numFmtId="0" fontId="54" fillId="33" borderId="40" xfId="0" applyFont="1" applyFill="1" applyBorder="1" applyAlignment="1">
      <alignment horizontal="left" vertical="center" shrinkToFit="1"/>
    </xf>
    <xf numFmtId="0" fontId="54" fillId="0" borderId="40" xfId="0" applyFont="1" applyFill="1" applyBorder="1" applyAlignment="1">
      <alignment horizontal="center" vertical="center" shrinkToFit="1"/>
    </xf>
    <xf numFmtId="0" fontId="56" fillId="35" borderId="64" xfId="0" applyFont="1" applyFill="1" applyBorder="1" applyAlignment="1">
      <alignment horizontal="center" vertical="center" wrapText="1" shrinkToFit="1"/>
    </xf>
    <xf numFmtId="0" fontId="54" fillId="37" borderId="67" xfId="0" applyFont="1" applyFill="1" applyBorder="1" applyAlignment="1">
      <alignment horizontal="left" vertical="center" wrapText="1" shrinkToFit="1"/>
    </xf>
    <xf numFmtId="0" fontId="54" fillId="37" borderId="40" xfId="0" applyFont="1" applyFill="1" applyBorder="1" applyAlignment="1">
      <alignment horizontal="left" vertical="center" wrapText="1" shrinkToFit="1"/>
    </xf>
    <xf numFmtId="0" fontId="54" fillId="37" borderId="67" xfId="0" applyFont="1" applyFill="1" applyBorder="1" applyAlignment="1">
      <alignment horizontal="left" vertical="center" shrinkToFit="1"/>
    </xf>
    <xf numFmtId="0" fontId="54" fillId="37" borderId="61" xfId="0" applyFont="1" applyFill="1" applyBorder="1" applyAlignment="1">
      <alignment horizontal="left" vertical="center" shrinkToFit="1"/>
    </xf>
    <xf numFmtId="0" fontId="54" fillId="36" borderId="40" xfId="0" applyFont="1" applyFill="1" applyBorder="1" applyAlignment="1">
      <alignment horizontal="center" vertical="center" shrinkToFit="1"/>
    </xf>
    <xf numFmtId="0" fontId="50" fillId="0" borderId="61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54" fillId="0" borderId="66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54" fillId="33" borderId="61" xfId="0" applyFont="1" applyFill="1" applyBorder="1" applyAlignment="1">
      <alignment horizontal="left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3" fillId="33" borderId="40" xfId="0" applyFont="1" applyFill="1" applyBorder="1" applyAlignment="1">
      <alignment horizontal="left" vertical="center" wrapText="1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34" borderId="64" xfId="0" applyFont="1" applyFill="1" applyBorder="1" applyAlignment="1">
      <alignment horizontal="center" vertical="center" shrinkToFit="1"/>
    </xf>
    <xf numFmtId="0" fontId="59" fillId="35" borderId="64" xfId="0" applyFont="1" applyFill="1" applyBorder="1" applyAlignment="1">
      <alignment horizontal="center" vertical="center" wrapText="1" shrinkToFit="1"/>
    </xf>
    <xf numFmtId="0" fontId="54" fillId="33" borderId="69" xfId="0" applyFont="1" applyFill="1" applyBorder="1" applyAlignment="1">
      <alignment horizontal="center" vertical="center" shrinkToFit="1"/>
    </xf>
    <xf numFmtId="0" fontId="59" fillId="0" borderId="66" xfId="0" applyFont="1" applyFill="1" applyBorder="1" applyAlignment="1">
      <alignment horizontal="center" vertical="center" wrapText="1" shrinkToFit="1"/>
    </xf>
    <xf numFmtId="0" fontId="54" fillId="37" borderId="40" xfId="0" applyFont="1" applyFill="1" applyBorder="1" applyAlignment="1">
      <alignment horizontal="left" vertical="center" shrinkToFit="1"/>
    </xf>
    <xf numFmtId="0" fontId="54" fillId="37" borderId="59" xfId="0" applyFont="1" applyFill="1" applyBorder="1" applyAlignment="1">
      <alignment horizontal="left" vertical="center" wrapText="1" shrinkToFit="1"/>
    </xf>
    <xf numFmtId="0" fontId="54" fillId="36" borderId="66" xfId="0" applyFon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/>
    </xf>
    <xf numFmtId="0" fontId="54" fillId="0" borderId="61" xfId="0" applyFont="1" applyFill="1" applyBorder="1" applyAlignment="1">
      <alignment horizontal="left" vertical="center" shrinkToFit="1"/>
    </xf>
    <xf numFmtId="0" fontId="62" fillId="0" borderId="61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9" fontId="32" fillId="0" borderId="10" xfId="0" applyNumberFormat="1" applyFont="1" applyFill="1" applyBorder="1" applyAlignment="1" applyProtection="1">
      <alignment horizontal="right" vertical="justify"/>
      <protection/>
    </xf>
    <xf numFmtId="0" fontId="33" fillId="0" borderId="10" xfId="0" applyNumberFormat="1" applyFont="1" applyFill="1" applyBorder="1" applyAlignment="1" applyProtection="1">
      <alignment horizontal="left"/>
      <protection/>
    </xf>
    <xf numFmtId="0" fontId="54" fillId="36" borderId="64" xfId="0" applyFont="1" applyFill="1" applyBorder="1" applyAlignment="1">
      <alignment horizontal="center" vertical="center" shrinkToFit="1"/>
    </xf>
    <xf numFmtId="0" fontId="50" fillId="0" borderId="64" xfId="0" applyFont="1" applyFill="1" applyBorder="1" applyAlignment="1">
      <alignment horizontal="center" vertical="center" shrinkToFit="1"/>
    </xf>
    <xf numFmtId="0" fontId="50" fillId="0" borderId="69" xfId="0" applyFont="1" applyFill="1" applyBorder="1" applyAlignment="1">
      <alignment horizontal="center" vertical="center" shrinkToFit="1"/>
    </xf>
    <xf numFmtId="0" fontId="61" fillId="0" borderId="64" xfId="0" applyFont="1" applyFill="1" applyBorder="1" applyAlignment="1">
      <alignment horizontal="center" vertical="center" shrinkToFit="1"/>
    </xf>
    <xf numFmtId="0" fontId="54" fillId="35" borderId="61" xfId="0" applyFont="1" applyFill="1" applyBorder="1" applyAlignment="1">
      <alignment horizontal="left" vertical="center" shrinkToFit="1"/>
    </xf>
    <xf numFmtId="0" fontId="56" fillId="35" borderId="61" xfId="0" applyFont="1" applyFill="1" applyBorder="1" applyAlignment="1">
      <alignment horizontal="center" vertical="center" shrinkToFit="1"/>
    </xf>
    <xf numFmtId="0" fontId="56" fillId="38" borderId="59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39" borderId="61" xfId="0" applyNumberFormat="1" applyFont="1" applyFill="1" applyBorder="1" applyAlignment="1" applyProtection="1">
      <alignment horizontal="center" vertical="center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3" fillId="39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 quotePrefix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17" fillId="39" borderId="61" xfId="0" applyNumberFormat="1" applyFont="1" applyFill="1" applyBorder="1" applyAlignment="1" applyProtection="1">
      <alignment horizontal="center" vertical="center"/>
      <protection/>
    </xf>
    <xf numFmtId="1" fontId="14" fillId="39" borderId="41" xfId="0" applyNumberFormat="1" applyFont="1" applyFill="1" applyBorder="1" applyAlignment="1" applyProtection="1">
      <alignment horizontal="center" vertical="center"/>
      <protection/>
    </xf>
    <xf numFmtId="1" fontId="14" fillId="39" borderId="78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14" fillId="39" borderId="76" xfId="0" applyFont="1" applyFill="1" applyBorder="1" applyAlignment="1" applyProtection="1">
      <alignment horizontal="center"/>
      <protection/>
    </xf>
    <xf numFmtId="0" fontId="49" fillId="39" borderId="80" xfId="0" applyFont="1" applyFill="1" applyBorder="1" applyAlignment="1">
      <alignment horizontal="center"/>
    </xf>
    <xf numFmtId="0" fontId="49" fillId="39" borderId="67" xfId="0" applyFont="1" applyFill="1" applyBorder="1" applyAlignment="1">
      <alignment horizontal="center"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5" fillId="0" borderId="76" xfId="0" applyNumberFormat="1" applyFont="1" applyFill="1" applyBorder="1" applyAlignment="1" applyProtection="1">
      <alignment horizontal="left" vertical="center"/>
      <protection/>
    </xf>
    <xf numFmtId="0" fontId="28" fillId="0" borderId="80" xfId="0" applyNumberFormat="1" applyFont="1" applyFill="1" applyBorder="1" applyAlignment="1" applyProtection="1">
      <alignment horizontal="left" vertical="center"/>
      <protection/>
    </xf>
    <xf numFmtId="0" fontId="28" fillId="0" borderId="67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1" fontId="3" fillId="0" borderId="67" xfId="0" applyNumberFormat="1" applyFont="1" applyFill="1" applyBorder="1" applyAlignment="1" applyProtection="1">
      <alignment horizontal="center" vertical="center"/>
      <protection/>
    </xf>
    <xf numFmtId="1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8" fillId="0" borderId="27" xfId="0" applyFont="1" applyFill="1" applyBorder="1" applyAlignment="1" applyProtection="1">
      <alignment horizontal="right" vertical="top" wrapText="1"/>
      <protection/>
    </xf>
    <xf numFmtId="0" fontId="8" fillId="0" borderId="28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76" xfId="0" applyFont="1" applyFill="1" applyBorder="1" applyAlignment="1" applyProtection="1">
      <alignment horizontal="right" vertical="top" wrapText="1"/>
      <protection/>
    </xf>
    <xf numFmtId="0" fontId="8" fillId="0" borderId="80" xfId="0" applyFont="1" applyFill="1" applyBorder="1" applyAlignment="1" applyProtection="1">
      <alignment horizontal="right" vertical="top" wrapText="1"/>
      <protection/>
    </xf>
    <xf numFmtId="0" fontId="8" fillId="0" borderId="67" xfId="0" applyFont="1" applyFill="1" applyBorder="1" applyAlignment="1" applyProtection="1">
      <alignment horizontal="right" vertical="top" wrapText="1"/>
      <protection/>
    </xf>
    <xf numFmtId="0" fontId="17" fillId="39" borderId="66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8" fillId="0" borderId="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0" fontId="8" fillId="0" borderId="81" xfId="0" applyFont="1" applyFill="1" applyBorder="1" applyAlignment="1" applyProtection="1">
      <alignment horizontal="right" vertical="top" wrapText="1"/>
      <protection/>
    </xf>
    <xf numFmtId="0" fontId="8" fillId="0" borderId="82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0" fontId="8" fillId="39" borderId="50" xfId="0" applyNumberFormat="1" applyFont="1" applyFill="1" applyBorder="1" applyAlignment="1" applyProtection="1">
      <alignment horizontal="center" vertical="center"/>
      <protection/>
    </xf>
    <xf numFmtId="0" fontId="8" fillId="39" borderId="34" xfId="0" applyNumberFormat="1" applyFont="1" applyFill="1" applyBorder="1" applyAlignment="1" applyProtection="1">
      <alignment horizontal="center" vertical="center"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7" fillId="39" borderId="50" xfId="0" applyNumberFormat="1" applyFont="1" applyFill="1" applyBorder="1" applyAlignment="1" applyProtection="1">
      <alignment horizontal="center" vertical="center"/>
      <protection/>
    </xf>
    <xf numFmtId="0" fontId="17" fillId="39" borderId="34" xfId="0" applyNumberFormat="1" applyFont="1" applyFill="1" applyBorder="1" applyAlignment="1" applyProtection="1">
      <alignment horizontal="center" vertical="center"/>
      <protection/>
    </xf>
    <xf numFmtId="0" fontId="17" fillId="39" borderId="41" xfId="0" applyNumberFormat="1" applyFont="1" applyFill="1" applyBorder="1" applyAlignment="1" applyProtection="1">
      <alignment horizontal="center" vertical="center"/>
      <protection/>
    </xf>
    <xf numFmtId="0" fontId="17" fillId="39" borderId="78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13" fillId="0" borderId="70" xfId="0" applyNumberFormat="1" applyFont="1" applyFill="1" applyBorder="1" applyAlignment="1" applyProtection="1">
      <alignment horizontal="center" vertical="center"/>
      <protection/>
    </xf>
    <xf numFmtId="0" fontId="8" fillId="39" borderId="81" xfId="0" applyFont="1" applyFill="1" applyBorder="1" applyAlignment="1" applyProtection="1">
      <alignment horizontal="right"/>
      <protection/>
    </xf>
    <xf numFmtId="0" fontId="8" fillId="39" borderId="82" xfId="0" applyFont="1" applyFill="1" applyBorder="1" applyAlignment="1" applyProtection="1">
      <alignment horizontal="right"/>
      <protection/>
    </xf>
    <xf numFmtId="0" fontId="8" fillId="39" borderId="59" xfId="0" applyFont="1" applyFill="1" applyBorder="1" applyAlignment="1" applyProtection="1">
      <alignment horizontal="right"/>
      <protection/>
    </xf>
    <xf numFmtId="0" fontId="3" fillId="39" borderId="81" xfId="0" applyFont="1" applyFill="1" applyBorder="1" applyAlignment="1" applyProtection="1">
      <alignment horizontal="right"/>
      <protection/>
    </xf>
    <xf numFmtId="0" fontId="12" fillId="39" borderId="82" xfId="0" applyFont="1" applyFill="1" applyBorder="1" applyAlignment="1" applyProtection="1">
      <alignment horizontal="right"/>
      <protection/>
    </xf>
    <xf numFmtId="0" fontId="12" fillId="39" borderId="80" xfId="0" applyFont="1" applyFill="1" applyBorder="1" applyAlignment="1" applyProtection="1">
      <alignment horizontal="right"/>
      <protection/>
    </xf>
    <xf numFmtId="0" fontId="12" fillId="39" borderId="67" xfId="0" applyFont="1" applyFill="1" applyBorder="1" applyAlignment="1" applyProtection="1">
      <alignment horizontal="right"/>
      <protection/>
    </xf>
    <xf numFmtId="0" fontId="3" fillId="39" borderId="76" xfId="0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86" xfId="0" applyFont="1" applyFill="1" applyBorder="1" applyAlignment="1" applyProtection="1">
      <alignment horizontal="left" vertical="center" wrapText="1"/>
      <protection/>
    </xf>
    <xf numFmtId="0" fontId="9" fillId="0" borderId="45" xfId="0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8" fillId="39" borderId="82" xfId="0" applyNumberFormat="1" applyFont="1" applyFill="1" applyBorder="1" applyAlignment="1" applyProtection="1">
      <alignment horizontal="center" vertical="center"/>
      <protection/>
    </xf>
    <xf numFmtId="0" fontId="8" fillId="39" borderId="59" xfId="0" applyNumberFormat="1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3" fillId="0" borderId="82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right"/>
      <protection/>
    </xf>
    <xf numFmtId="0" fontId="12" fillId="39" borderId="61" xfId="0" applyFont="1" applyFill="1" applyBorder="1" applyAlignment="1" applyProtection="1">
      <alignment horizontal="right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28" fillId="0" borderId="39" xfId="0" applyFont="1" applyFill="1" applyBorder="1" applyAlignment="1" applyProtection="1">
      <alignment horizontal="center" vertical="center" textRotation="90" wrapText="1"/>
      <protection/>
    </xf>
    <xf numFmtId="0" fontId="28" fillId="0" borderId="40" xfId="0" applyFont="1" applyFill="1" applyBorder="1" applyAlignment="1" applyProtection="1">
      <alignment horizontal="center" vertical="center" textRotation="90" wrapText="1"/>
      <protection/>
    </xf>
    <xf numFmtId="0" fontId="28" fillId="0" borderId="81" xfId="0" applyFont="1" applyFill="1" applyBorder="1" applyAlignment="1" applyProtection="1">
      <alignment horizontal="center" vertical="center" textRotation="90" wrapText="1"/>
      <protection/>
    </xf>
    <xf numFmtId="0" fontId="28" fillId="0" borderId="59" xfId="0" applyFont="1" applyFill="1" applyBorder="1" applyAlignment="1" applyProtection="1">
      <alignment horizontal="center" vertical="center" textRotation="90" wrapText="1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81" xfId="0" applyFont="1" applyFill="1" applyBorder="1" applyAlignment="1" applyProtection="1">
      <alignment horizontal="center" vertical="center" textRotation="90" wrapText="1"/>
      <protection/>
    </xf>
    <xf numFmtId="0" fontId="3" fillId="0" borderId="59" xfId="0" applyFont="1" applyFill="1" applyBorder="1" applyAlignment="1" applyProtection="1">
      <alignment horizontal="center" vertical="center" textRotation="90" wrapText="1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81" xfId="0" applyFont="1" applyFill="1" applyBorder="1" applyAlignment="1" applyProtection="1">
      <alignment horizontal="left" vertical="center" textRotation="90" wrapText="1"/>
      <protection/>
    </xf>
    <xf numFmtId="0" fontId="3" fillId="0" borderId="59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19" fillId="0" borderId="76" xfId="0" applyFont="1" applyFill="1" applyBorder="1" applyAlignment="1" applyProtection="1">
      <alignment horizontal="center" vertical="center"/>
      <protection/>
    </xf>
    <xf numFmtId="0" fontId="19" fillId="0" borderId="67" xfId="0" applyFont="1" applyFill="1" applyBorder="1" applyAlignment="1" applyProtection="1">
      <alignment horizontal="center" vertical="center"/>
      <protection/>
    </xf>
    <xf numFmtId="0" fontId="19" fillId="0" borderId="8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82" xfId="0" applyFont="1" applyFill="1" applyBorder="1" applyAlignment="1" applyProtection="1">
      <alignment horizontal="center" vertical="center" textRotation="90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81" xfId="0" applyNumberFormat="1" applyFont="1" applyFill="1" applyBorder="1" applyAlignment="1" applyProtection="1">
      <alignment horizontal="center" vertical="center" wrapText="1"/>
      <protection/>
    </xf>
    <xf numFmtId="49" fontId="3" fillId="0" borderId="82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26" fillId="0" borderId="67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left" vertical="justify"/>
      <protection/>
    </xf>
    <xf numFmtId="0" fontId="13" fillId="0" borderId="80" xfId="0" applyNumberFormat="1" applyFont="1" applyFill="1" applyBorder="1" applyAlignment="1" applyProtection="1">
      <alignment horizontal="left" vertical="justify"/>
      <protection/>
    </xf>
    <xf numFmtId="0" fontId="13" fillId="0" borderId="67" xfId="0" applyNumberFormat="1" applyFont="1" applyFill="1" applyBorder="1" applyAlignment="1" applyProtection="1">
      <alignment horizontal="left" vertical="justify"/>
      <protection/>
    </xf>
    <xf numFmtId="49" fontId="26" fillId="0" borderId="76" xfId="0" applyNumberFormat="1" applyFont="1" applyFill="1" applyBorder="1" applyAlignment="1" applyProtection="1">
      <alignment horizontal="center" vertical="center" wrapText="1"/>
      <protection/>
    </xf>
    <xf numFmtId="49" fontId="26" fillId="0" borderId="67" xfId="0" applyNumberFormat="1" applyFont="1" applyFill="1" applyBorder="1" applyAlignment="1" applyProtection="1">
      <alignment horizontal="center" vertical="center" wrapText="1"/>
      <protection/>
    </xf>
    <xf numFmtId="0" fontId="26" fillId="0" borderId="76" xfId="0" applyFont="1" applyFill="1" applyBorder="1" applyAlignment="1" applyProtection="1">
      <alignment horizontal="center" vertical="center"/>
      <protection/>
    </xf>
    <xf numFmtId="0" fontId="26" fillId="0" borderId="67" xfId="0" applyFont="1" applyFill="1" applyBorder="1" applyAlignment="1" applyProtection="1">
      <alignment horizontal="center" vertical="center"/>
      <protection/>
    </xf>
    <xf numFmtId="49" fontId="15" fillId="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80" xfId="0" applyNumberFormat="1" applyFont="1" applyFill="1" applyBorder="1" applyAlignment="1" applyProtection="1">
      <alignment horizontal="center" vertical="center" wrapText="1"/>
      <protection/>
    </xf>
    <xf numFmtId="49" fontId="15" fillId="0" borderId="6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3" fillId="39" borderId="66" xfId="0" applyNumberFormat="1" applyFont="1" applyFill="1" applyBorder="1" applyAlignment="1" applyProtection="1">
      <alignment horizontal="center" vertical="center"/>
      <protection/>
    </xf>
    <xf numFmtId="0" fontId="3" fillId="39" borderId="81" xfId="0" applyNumberFormat="1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76" xfId="0" applyFont="1" applyFill="1" applyBorder="1" applyAlignment="1" applyProtection="1">
      <alignment horizontal="center" vertical="top" wrapText="1"/>
      <protection/>
    </xf>
    <xf numFmtId="0" fontId="26" fillId="0" borderId="67" xfId="0" applyFont="1" applyFill="1" applyBorder="1" applyAlignment="1" applyProtection="1">
      <alignment horizontal="center" vertical="top" wrapText="1"/>
      <protection/>
    </xf>
    <xf numFmtId="0" fontId="17" fillId="39" borderId="61" xfId="0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right"/>
      <protection/>
    </xf>
    <xf numFmtId="0" fontId="12" fillId="39" borderId="66" xfId="0" applyFont="1" applyFill="1" applyBorder="1" applyAlignment="1" applyProtection="1">
      <alignment horizontal="right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0" borderId="82" xfId="0" applyFont="1" applyFill="1" applyBorder="1" applyAlignment="1" applyProtection="1">
      <alignment horizontal="center" vertical="center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82" xfId="0" applyFont="1" applyFill="1" applyBorder="1" applyAlignment="1" applyProtection="1">
      <alignment horizontal="center"/>
      <protection/>
    </xf>
    <xf numFmtId="0" fontId="3" fillId="0" borderId="82" xfId="0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15" fillId="0" borderId="64" xfId="0" applyFont="1" applyFill="1" applyBorder="1" applyAlignment="1" applyProtection="1">
      <alignment horizontal="center" vertical="center" textRotation="90"/>
      <protection/>
    </xf>
    <xf numFmtId="0" fontId="15" fillId="0" borderId="89" xfId="0" applyFont="1" applyFill="1" applyBorder="1" applyAlignment="1" applyProtection="1">
      <alignment horizontal="center" vertical="center" textRotation="90"/>
      <protection/>
    </xf>
    <xf numFmtId="0" fontId="2" fillId="0" borderId="82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6" fillId="0" borderId="80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76" xfId="0" applyFont="1" applyFill="1" applyBorder="1" applyAlignment="1" applyProtection="1">
      <alignment horizontal="center" vertical="center"/>
      <protection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58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81" xfId="0" applyNumberFormat="1" applyFont="1" applyFill="1" applyBorder="1" applyAlignment="1" applyProtection="1">
      <alignment horizontal="center" vertical="center" wrapText="1"/>
      <protection/>
    </xf>
    <xf numFmtId="49" fontId="13" fillId="0" borderId="82" xfId="0" applyNumberFormat="1" applyFont="1" applyFill="1" applyBorder="1" applyAlignment="1" applyProtection="1">
      <alignment horizontal="center" vertical="center" wrapText="1"/>
      <protection/>
    </xf>
    <xf numFmtId="49" fontId="13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25" fillId="0" borderId="76" xfId="0" applyNumberFormat="1" applyFont="1" applyFill="1" applyBorder="1" applyAlignment="1" applyProtection="1">
      <alignment horizontal="center" vertical="center"/>
      <protection/>
    </xf>
    <xf numFmtId="0" fontId="25" fillId="0" borderId="80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81" xfId="0" applyNumberFormat="1" applyFont="1" applyFill="1" applyBorder="1" applyAlignment="1" applyProtection="1">
      <alignment horizontal="center" vertical="center"/>
      <protection/>
    </xf>
    <xf numFmtId="49" fontId="13" fillId="0" borderId="82" xfId="0" applyNumberFormat="1" applyFont="1" applyFill="1" applyBorder="1" applyAlignment="1" applyProtection="1">
      <alignment horizontal="center" vertical="center"/>
      <protection/>
    </xf>
    <xf numFmtId="49" fontId="13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54" fillId="36" borderId="64" xfId="0" applyFont="1" applyFill="1" applyBorder="1" applyAlignment="1">
      <alignment horizontal="center" vertical="center" shrinkToFit="1"/>
    </xf>
    <xf numFmtId="0" fontId="54" fillId="36" borderId="69" xfId="0" applyFont="1" applyFill="1" applyBorder="1" applyAlignment="1">
      <alignment horizontal="center" vertical="center" shrinkToFit="1"/>
    </xf>
    <xf numFmtId="0" fontId="54" fillId="36" borderId="66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9" xfId="0" applyFont="1" applyFill="1" applyBorder="1" applyAlignment="1">
      <alignment horizontal="center" vertical="center" wrapText="1" shrinkToFit="1"/>
    </xf>
    <xf numFmtId="0" fontId="56" fillId="0" borderId="66" xfId="0" applyFont="1" applyFill="1" applyBorder="1" applyAlignment="1">
      <alignment horizontal="center" vertical="center" wrapText="1" shrinkToFit="1"/>
    </xf>
    <xf numFmtId="0" fontId="0" fillId="0" borderId="76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81" xfId="0" applyFont="1" applyFill="1" applyBorder="1" applyAlignment="1">
      <alignment horizontal="center" vertical="center" shrinkToFit="1"/>
    </xf>
    <xf numFmtId="0" fontId="50" fillId="0" borderId="64" xfId="0" applyFont="1" applyFill="1" applyBorder="1" applyAlignment="1">
      <alignment horizontal="center" vertical="center" shrinkToFit="1"/>
    </xf>
    <xf numFmtId="0" fontId="50" fillId="0" borderId="69" xfId="0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66" xfId="0" applyBorder="1" applyAlignment="1">
      <alignment/>
    </xf>
    <xf numFmtId="0" fontId="5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0" fillId="0" borderId="63" xfId="0" applyFont="1" applyFill="1" applyBorder="1" applyAlignment="1">
      <alignment horizontal="center" vertical="center" shrinkToFit="1"/>
    </xf>
    <xf numFmtId="0" fontId="50" fillId="0" borderId="68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shrinkToFit="1"/>
    </xf>
    <xf numFmtId="0" fontId="56" fillId="0" borderId="69" xfId="0" applyFont="1" applyFill="1" applyBorder="1" applyAlignment="1">
      <alignment horizontal="center" vertical="center" shrinkToFit="1"/>
    </xf>
    <xf numFmtId="0" fontId="56" fillId="0" borderId="6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 shrinkToFit="1"/>
    </xf>
    <xf numFmtId="0" fontId="54" fillId="0" borderId="80" xfId="0" applyFont="1" applyFill="1" applyBorder="1" applyAlignment="1">
      <alignment horizontal="center" vertical="center" shrinkToFit="1"/>
    </xf>
    <xf numFmtId="0" fontId="49" fillId="0" borderId="80" xfId="0" applyFont="1" applyFill="1" applyBorder="1" applyAlignment="1">
      <alignment horizontal="center" vertical="center" shrinkToFit="1"/>
    </xf>
    <xf numFmtId="0" fontId="49" fillId="0" borderId="67" xfId="0" applyFont="1" applyFill="1" applyBorder="1" applyAlignment="1">
      <alignment horizontal="center" vertical="center" shrinkToFit="1"/>
    </xf>
    <xf numFmtId="0" fontId="49" fillId="0" borderId="81" xfId="0" applyFont="1" applyFill="1" applyBorder="1" applyAlignment="1">
      <alignment horizontal="center" vertical="center" shrinkToFit="1"/>
    </xf>
    <xf numFmtId="0" fontId="54" fillId="0" borderId="3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67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0" fontId="58" fillId="0" borderId="80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5"/>
  <sheetViews>
    <sheetView tabSelected="1" view="pageBreakPreview" zoomScale="60" zoomScaleNormal="50" zoomScalePageLayoutView="0" workbookViewId="0" topLeftCell="A1">
      <selection activeCell="B8" sqref="B8:L9"/>
    </sheetView>
  </sheetViews>
  <sheetFormatPr defaultColWidth="10.125" defaultRowHeight="12.75"/>
  <cols>
    <col min="1" max="3" width="3.00390625" style="1" customWidth="1"/>
    <col min="4" max="4" width="4.375" style="37" customWidth="1"/>
    <col min="5" max="5" width="5.375" style="37" customWidth="1"/>
    <col min="6" max="6" width="5.25390625" style="37" customWidth="1"/>
    <col min="7" max="7" width="6.00390625" style="37" customWidth="1"/>
    <col min="8" max="11" width="5.25390625" style="37" customWidth="1"/>
    <col min="12" max="12" width="5.125" style="37" customWidth="1"/>
    <col min="13" max="14" width="5.25390625" style="187" customWidth="1"/>
    <col min="15" max="16" width="5.25390625" style="188" customWidth="1"/>
    <col min="17" max="20" width="5.25390625" style="189" customWidth="1"/>
    <col min="21" max="27" width="4.375" style="189" customWidth="1"/>
    <col min="28" max="29" width="4.375" style="190" customWidth="1"/>
    <col min="30" max="30" width="5.625" style="190" customWidth="1"/>
    <col min="31" max="31" width="4.375" style="190" customWidth="1"/>
    <col min="32" max="32" width="5.875" style="37" customWidth="1"/>
    <col min="33" max="33" width="4.375" style="37" customWidth="1"/>
    <col min="34" max="34" width="7.125" style="37" customWidth="1"/>
    <col min="35" max="35" width="4.375" style="37" customWidth="1"/>
    <col min="36" max="36" width="6.25390625" style="37" customWidth="1"/>
    <col min="37" max="37" width="4.375" style="37" customWidth="1"/>
    <col min="38" max="38" width="5.875" style="37" customWidth="1"/>
    <col min="39" max="41" width="4.375" style="37" customWidth="1"/>
    <col min="42" max="42" width="6.375" style="37" customWidth="1"/>
    <col min="43" max="51" width="4.375" style="37" customWidth="1"/>
    <col min="52" max="52" width="4.875" style="37" customWidth="1"/>
    <col min="53" max="53" width="4.375" style="37" customWidth="1"/>
    <col min="54" max="54" width="5.125" style="37" customWidth="1"/>
    <col min="55" max="55" width="5.00390625" style="37" customWidth="1"/>
    <col min="56" max="56" width="5.375" style="37" customWidth="1"/>
    <col min="57" max="57" width="4.375" style="37" customWidth="1"/>
    <col min="58" max="58" width="5.00390625" style="37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91"/>
      <c r="BE1" s="191"/>
      <c r="BF1" s="191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93"/>
      <c r="O2" s="194"/>
      <c r="P2" s="194"/>
      <c r="Q2" s="195"/>
      <c r="R2" s="195"/>
      <c r="S2" s="195"/>
      <c r="T2" s="195"/>
      <c r="U2" s="195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7"/>
      <c r="BE2" s="197"/>
      <c r="BF2" s="197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97"/>
      <c r="BE3" s="197"/>
      <c r="BF3" s="197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9"/>
      <c r="BE4" s="200"/>
      <c r="BF4" s="200"/>
      <c r="BG4" s="11"/>
      <c r="BH4" s="11"/>
      <c r="BI4" s="11"/>
      <c r="BJ4" s="11"/>
    </row>
    <row r="5" spans="1:62" ht="25.5" customHeight="1">
      <c r="A5" s="9"/>
      <c r="B5" s="818" t="s">
        <v>160</v>
      </c>
      <c r="C5" s="818"/>
      <c r="D5" s="818"/>
      <c r="E5" s="818"/>
      <c r="F5" s="818"/>
      <c r="G5" s="818"/>
      <c r="H5" s="818"/>
      <c r="I5" s="818"/>
      <c r="J5" s="198"/>
      <c r="K5" s="198"/>
      <c r="L5" s="198"/>
      <c r="M5" s="202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507" t="s">
        <v>131</v>
      </c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9"/>
      <c r="BE5" s="200"/>
      <c r="BF5" s="200"/>
      <c r="BG5" s="11"/>
      <c r="BH5" s="11"/>
      <c r="BI5" s="11"/>
      <c r="BJ5" s="11"/>
    </row>
    <row r="6" spans="1:62" ht="28.5" customHeight="1">
      <c r="A6" s="9"/>
      <c r="B6" s="14" t="s">
        <v>161</v>
      </c>
      <c r="C6" s="15"/>
      <c r="D6" s="202"/>
      <c r="E6" s="202"/>
      <c r="F6" s="202"/>
      <c r="G6" s="202"/>
      <c r="I6" s="198"/>
      <c r="J6" s="198"/>
      <c r="K6" s="198"/>
      <c r="L6" s="198"/>
      <c r="M6" s="223"/>
      <c r="N6" s="198"/>
      <c r="O6" s="198"/>
      <c r="P6" s="198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198"/>
      <c r="AX6" s="198"/>
      <c r="AY6" s="198"/>
      <c r="AZ6" s="198"/>
      <c r="BA6" s="198"/>
      <c r="BB6" s="198"/>
      <c r="BC6" s="198"/>
      <c r="BD6" s="199"/>
      <c r="BE6" s="200"/>
      <c r="BF6" s="200"/>
      <c r="BG6" s="11"/>
      <c r="BH6" s="11"/>
      <c r="BI6" s="11"/>
      <c r="BJ6" s="11"/>
    </row>
    <row r="7" spans="2:60" ht="22.5" customHeight="1">
      <c r="B7" s="14" t="s">
        <v>6</v>
      </c>
      <c r="C7" s="15"/>
      <c r="D7" s="202"/>
      <c r="E7" s="202"/>
      <c r="F7" s="202"/>
      <c r="G7" s="202"/>
      <c r="I7" s="202"/>
      <c r="J7" s="201"/>
      <c r="K7" s="201"/>
      <c r="L7" s="201"/>
      <c r="M7" s="358"/>
      <c r="N7" s="201"/>
      <c r="O7" s="203"/>
      <c r="P7" s="203"/>
      <c r="Q7" s="204"/>
      <c r="R7" s="204"/>
      <c r="S7" s="204"/>
      <c r="T7" s="204"/>
      <c r="U7" s="204"/>
      <c r="V7" s="204"/>
      <c r="W7" s="204"/>
      <c r="X7" s="204"/>
      <c r="Z7" s="205"/>
      <c r="AA7" s="206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7"/>
      <c r="AO7" s="207"/>
      <c r="AP7" s="207"/>
      <c r="AQ7" s="207"/>
      <c r="AU7" s="508"/>
      <c r="AV7" s="508"/>
      <c r="AW7" s="508"/>
      <c r="AX7" s="508"/>
      <c r="AY7" s="508"/>
      <c r="AZ7" s="508"/>
      <c r="BA7" s="508"/>
      <c r="BB7" s="209"/>
      <c r="BC7" s="209"/>
      <c r="BD7" s="209"/>
      <c r="BE7" s="209"/>
      <c r="BF7" s="209"/>
      <c r="BG7" s="12"/>
      <c r="BH7" s="12"/>
    </row>
    <row r="8" spans="1:59" ht="26.25" customHeight="1">
      <c r="A8" s="13"/>
      <c r="B8" s="819" t="s">
        <v>327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37"/>
      <c r="N8" s="202"/>
      <c r="O8" s="202"/>
      <c r="P8" s="509" t="s">
        <v>3</v>
      </c>
      <c r="Q8" s="509"/>
      <c r="R8" s="509"/>
      <c r="S8" s="509"/>
      <c r="T8" s="509"/>
      <c r="U8" s="18" t="s">
        <v>139</v>
      </c>
      <c r="V8" s="18"/>
      <c r="W8" s="18"/>
      <c r="X8" s="18"/>
      <c r="Y8" s="18"/>
      <c r="Z8" s="18"/>
      <c r="AA8" s="18"/>
      <c r="AB8" s="18"/>
      <c r="AC8" s="211" t="s">
        <v>4</v>
      </c>
      <c r="AD8" s="211"/>
      <c r="AE8" s="211"/>
      <c r="AF8" s="211"/>
      <c r="AG8" s="211"/>
      <c r="AH8" s="510" t="s">
        <v>203</v>
      </c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U8" s="212" t="s">
        <v>5</v>
      </c>
      <c r="AV8" s="213"/>
      <c r="AW8" s="213"/>
      <c r="AX8" s="213"/>
      <c r="AY8" s="213"/>
      <c r="AZ8" s="213"/>
      <c r="BA8" s="514" t="s">
        <v>207</v>
      </c>
      <c r="BB8" s="514"/>
      <c r="BC8" s="514"/>
      <c r="BD8" s="514"/>
      <c r="BE8" s="514"/>
      <c r="BF8" s="514"/>
      <c r="BG8" s="29"/>
    </row>
    <row r="9" spans="1:59" ht="30" customHeight="1">
      <c r="A9" s="13"/>
      <c r="B9" s="820" t="s">
        <v>328</v>
      </c>
      <c r="C9" s="820"/>
      <c r="D9" s="820"/>
      <c r="E9" s="820"/>
      <c r="F9" s="820"/>
      <c r="G9" s="820"/>
      <c r="H9" s="820"/>
      <c r="I9" s="214"/>
      <c r="J9" s="214"/>
      <c r="K9" s="202"/>
      <c r="L9" s="202"/>
      <c r="M9" s="359"/>
      <c r="N9" s="202"/>
      <c r="O9" s="202"/>
      <c r="P9" s="215"/>
      <c r="Q9" s="19"/>
      <c r="R9" s="19"/>
      <c r="T9" s="216"/>
      <c r="U9" s="512" t="s">
        <v>137</v>
      </c>
      <c r="V9" s="512"/>
      <c r="W9" s="512"/>
      <c r="X9" s="512"/>
      <c r="Y9" s="512"/>
      <c r="Z9" s="512"/>
      <c r="AA9" s="512"/>
      <c r="AB9" s="512"/>
      <c r="AC9" s="19"/>
      <c r="AD9" s="217"/>
      <c r="AE9" s="218"/>
      <c r="AF9" s="218"/>
      <c r="AG9" s="218"/>
      <c r="AH9" s="513" t="s">
        <v>211</v>
      </c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219"/>
      <c r="AU9" s="208"/>
      <c r="AV9" s="208"/>
      <c r="AW9" s="208"/>
      <c r="AX9" s="208"/>
      <c r="AY9" s="208"/>
      <c r="AZ9" s="208"/>
      <c r="BA9" s="220"/>
      <c r="BB9" s="220"/>
      <c r="BC9" s="220"/>
      <c r="BD9" s="220"/>
      <c r="BE9" s="220"/>
      <c r="BF9" s="220"/>
      <c r="BG9" s="17"/>
    </row>
    <row r="10" spans="2:59" ht="24.75" customHeight="1">
      <c r="B10" s="553" t="s">
        <v>162</v>
      </c>
      <c r="C10" s="553"/>
      <c r="D10" s="553"/>
      <c r="E10" s="553"/>
      <c r="F10" s="553"/>
      <c r="G10" s="553"/>
      <c r="H10" s="553"/>
      <c r="I10" s="553"/>
      <c r="J10" s="553"/>
      <c r="M10" s="214"/>
      <c r="N10" s="215"/>
      <c r="O10" s="221"/>
      <c r="P10" s="509" t="s">
        <v>7</v>
      </c>
      <c r="Q10" s="509"/>
      <c r="R10" s="509"/>
      <c r="S10" s="509"/>
      <c r="T10" s="509"/>
      <c r="U10" s="509"/>
      <c r="V10" s="509"/>
      <c r="W10" s="509"/>
      <c r="X10" s="511" t="s">
        <v>204</v>
      </c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U10" s="222" t="s">
        <v>8</v>
      </c>
      <c r="AV10" s="222"/>
      <c r="AW10" s="222"/>
      <c r="AX10" s="222"/>
      <c r="AY10" s="222"/>
      <c r="AZ10" s="219"/>
      <c r="BA10" s="515" t="s">
        <v>208</v>
      </c>
      <c r="BB10" s="515"/>
      <c r="BC10" s="515"/>
      <c r="BD10" s="515"/>
      <c r="BE10" s="515"/>
      <c r="BF10" s="515"/>
      <c r="BG10" s="181"/>
    </row>
    <row r="11" spans="11:59" ht="21.75" customHeight="1">
      <c r="K11" s="214"/>
      <c r="L11" s="214"/>
      <c r="M11" s="214"/>
      <c r="N11" s="215"/>
      <c r="O11" s="221"/>
      <c r="P11" s="224"/>
      <c r="Q11" s="19"/>
      <c r="R11" s="19"/>
      <c r="S11" s="19"/>
      <c r="T11" s="19"/>
      <c r="U11" s="19"/>
      <c r="V11" s="19"/>
      <c r="W11" s="19"/>
      <c r="X11" s="824" t="s">
        <v>138</v>
      </c>
      <c r="Y11" s="824"/>
      <c r="Z11" s="824"/>
      <c r="AA11" s="824"/>
      <c r="AB11" s="824"/>
      <c r="AC11" s="824"/>
      <c r="AD11" s="824"/>
      <c r="AE11" s="824"/>
      <c r="AF11" s="824"/>
      <c r="AG11" s="824"/>
      <c r="AH11" s="824"/>
      <c r="AI11" s="824"/>
      <c r="AJ11" s="824"/>
      <c r="AK11" s="824"/>
      <c r="AL11" s="824"/>
      <c r="AM11" s="824"/>
      <c r="AN11" s="824"/>
      <c r="AO11" s="824"/>
      <c r="AP11" s="824"/>
      <c r="AQ11" s="20"/>
      <c r="AR11" s="20"/>
      <c r="AS11" s="20"/>
      <c r="AT11" s="219"/>
      <c r="AU11" s="225"/>
      <c r="AV11" s="225"/>
      <c r="AW11" s="225"/>
      <c r="AX11" s="225"/>
      <c r="AY11" s="225"/>
      <c r="AZ11" s="219"/>
      <c r="BA11" s="516"/>
      <c r="BB11" s="516"/>
      <c r="BC11" s="516"/>
      <c r="BD11" s="516"/>
      <c r="BE11" s="516"/>
      <c r="BF11" s="516"/>
      <c r="BG11" s="16"/>
    </row>
    <row r="12" spans="2:59" ht="24" thickBot="1">
      <c r="B12" s="796"/>
      <c r="C12" s="796"/>
      <c r="D12" s="796"/>
      <c r="E12" s="796"/>
      <c r="F12" s="796"/>
      <c r="G12" s="797" t="s">
        <v>128</v>
      </c>
      <c r="H12" s="797"/>
      <c r="I12" s="797"/>
      <c r="J12" s="797"/>
      <c r="K12" s="797"/>
      <c r="L12" s="797"/>
      <c r="M12" s="797"/>
      <c r="N12" s="210"/>
      <c r="O12" s="210"/>
      <c r="P12" s="23" t="s">
        <v>9</v>
      </c>
      <c r="Q12" s="24"/>
      <c r="R12" s="24"/>
      <c r="S12" s="24"/>
      <c r="T12" s="24"/>
      <c r="U12" s="24"/>
      <c r="V12" s="24"/>
      <c r="W12" s="24"/>
      <c r="X12" s="24"/>
      <c r="AC12" s="807" t="s">
        <v>205</v>
      </c>
      <c r="AD12" s="807"/>
      <c r="AE12" s="807"/>
      <c r="AF12" s="807"/>
      <c r="AG12" s="807"/>
      <c r="AH12" s="807"/>
      <c r="AI12" s="807"/>
      <c r="AJ12" s="807"/>
      <c r="AK12" s="807"/>
      <c r="AL12" s="807"/>
      <c r="AM12" s="807"/>
      <c r="AN12" s="807"/>
      <c r="AO12" s="807"/>
      <c r="AP12" s="807"/>
      <c r="AQ12" s="807"/>
      <c r="AR12" s="807"/>
      <c r="AS12" s="807"/>
      <c r="AU12" s="361" t="s">
        <v>10</v>
      </c>
      <c r="AV12" s="222"/>
      <c r="AW12" s="222"/>
      <c r="AX12" s="222"/>
      <c r="AY12" s="222"/>
      <c r="AZ12" s="222"/>
      <c r="BA12" s="226" t="s">
        <v>11</v>
      </c>
      <c r="BB12" s="227"/>
      <c r="BC12" s="227"/>
      <c r="BD12" s="227"/>
      <c r="BE12" s="227"/>
      <c r="BF12" s="227"/>
      <c r="BG12" s="117"/>
    </row>
    <row r="13" spans="12:59" ht="13.5" customHeight="1">
      <c r="L13" s="210"/>
      <c r="M13" s="210"/>
      <c r="N13" s="210"/>
      <c r="O13" s="210"/>
      <c r="P13" s="210"/>
      <c r="Q13" s="25"/>
      <c r="R13" s="25"/>
      <c r="S13" s="25"/>
      <c r="T13" s="25"/>
      <c r="U13" s="25"/>
      <c r="V13" s="25"/>
      <c r="W13" s="25"/>
      <c r="X13" s="26"/>
      <c r="Y13" s="27"/>
      <c r="Z13" s="27"/>
      <c r="AA13" s="27"/>
      <c r="AB13" s="27"/>
      <c r="AC13" s="825" t="s">
        <v>141</v>
      </c>
      <c r="AD13" s="826"/>
      <c r="AE13" s="826"/>
      <c r="AF13" s="826"/>
      <c r="AG13" s="826"/>
      <c r="AH13" s="826"/>
      <c r="AI13" s="826"/>
      <c r="AJ13" s="826"/>
      <c r="AK13" s="826"/>
      <c r="AL13" s="826"/>
      <c r="AM13" s="826"/>
      <c r="AN13" s="826"/>
      <c r="AO13" s="826"/>
      <c r="AP13" s="826"/>
      <c r="AQ13" s="826"/>
      <c r="AR13" s="826"/>
      <c r="AS13" s="826"/>
      <c r="AT13" s="219"/>
      <c r="AU13" s="228"/>
      <c r="AV13" s="228"/>
      <c r="AW13" s="228"/>
      <c r="AX13" s="228"/>
      <c r="AY13" s="228"/>
      <c r="AZ13" s="228"/>
      <c r="BA13" s="229"/>
      <c r="BB13" s="229"/>
      <c r="BC13" s="229"/>
      <c r="BD13" s="229"/>
      <c r="BE13" s="229"/>
      <c r="BF13" s="229"/>
      <c r="BG13" s="28"/>
    </row>
    <row r="14" spans="12:59" ht="21" customHeight="1">
      <c r="L14" s="214"/>
      <c r="M14" s="214"/>
      <c r="N14" s="230"/>
      <c r="O14" s="231"/>
      <c r="P14" s="323"/>
      <c r="Q14" s="827" t="s">
        <v>14</v>
      </c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236" t="s">
        <v>15</v>
      </c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324"/>
      <c r="AS14" s="324"/>
      <c r="AT14" s="232"/>
      <c r="AU14" s="233" t="s">
        <v>12</v>
      </c>
      <c r="AW14" s="233"/>
      <c r="AX14" s="233"/>
      <c r="AY14" s="233"/>
      <c r="AZ14" s="836" t="s">
        <v>13</v>
      </c>
      <c r="BA14" s="836"/>
      <c r="BB14" s="836"/>
      <c r="BC14" s="836"/>
      <c r="BD14" s="836"/>
      <c r="BE14" s="836"/>
      <c r="BF14" s="836"/>
      <c r="BG14" s="181"/>
    </row>
    <row r="15" spans="2:59" ht="17.25" customHeight="1">
      <c r="B15" s="30"/>
      <c r="C15" s="22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30"/>
      <c r="O15" s="231"/>
      <c r="P15" s="231"/>
      <c r="Q15" s="31"/>
      <c r="R15" s="31"/>
      <c r="S15" s="31"/>
      <c r="T15" s="31"/>
      <c r="U15" s="32"/>
      <c r="V15" s="32"/>
      <c r="W15" s="32"/>
      <c r="Y15" s="322"/>
      <c r="Z15" s="322"/>
      <c r="AA15" s="322"/>
      <c r="AB15" s="322"/>
      <c r="AC15" s="787" t="s">
        <v>140</v>
      </c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219"/>
      <c r="AU15" s="234"/>
      <c r="AV15" s="219"/>
      <c r="AW15" s="219"/>
      <c r="AX15" s="219"/>
      <c r="AY15" s="219"/>
      <c r="AZ15" s="837"/>
      <c r="BA15" s="837"/>
      <c r="BB15" s="837"/>
      <c r="BC15" s="837"/>
      <c r="BD15" s="837"/>
      <c r="BE15" s="837"/>
      <c r="BF15" s="837"/>
      <c r="BG15" s="180"/>
    </row>
    <row r="16" spans="2:60" ht="22.5" customHeight="1">
      <c r="B16" s="30"/>
      <c r="C16" s="22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30"/>
      <c r="O16" s="231"/>
      <c r="P16" s="231"/>
      <c r="Q16" s="799" t="s">
        <v>16</v>
      </c>
      <c r="R16" s="799"/>
      <c r="S16" s="799"/>
      <c r="T16" s="799"/>
      <c r="U16" s="799"/>
      <c r="V16" s="799"/>
      <c r="W16" s="799"/>
      <c r="X16" s="799"/>
      <c r="Y16" s="799"/>
      <c r="Z16" s="799"/>
      <c r="AA16" s="799"/>
      <c r="AB16" s="799"/>
      <c r="AC16" s="808" t="s">
        <v>206</v>
      </c>
      <c r="AD16" s="808"/>
      <c r="AE16" s="808"/>
      <c r="AF16" s="808"/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219"/>
      <c r="AU16" s="219"/>
      <c r="AV16" s="234"/>
      <c r="AW16" s="219"/>
      <c r="AX16" s="219"/>
      <c r="AY16" s="219"/>
      <c r="AZ16" s="219"/>
      <c r="BA16" s="235"/>
      <c r="BB16" s="237"/>
      <c r="BC16" s="237"/>
      <c r="BD16" s="237"/>
      <c r="BE16" s="237"/>
      <c r="BF16" s="237"/>
      <c r="BG16" s="33"/>
      <c r="BH16" s="33"/>
    </row>
    <row r="17" spans="2:60" ht="12" customHeight="1">
      <c r="B17" s="30"/>
      <c r="C17" s="22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30"/>
      <c r="O17" s="231"/>
      <c r="P17" s="231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325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239"/>
      <c r="AS17" s="239"/>
      <c r="AV17" s="126"/>
      <c r="BA17" s="223"/>
      <c r="BB17" s="38"/>
      <c r="BC17" s="38"/>
      <c r="BD17" s="38"/>
      <c r="BE17" s="38"/>
      <c r="BF17" s="38"/>
      <c r="BG17" s="35"/>
      <c r="BH17" s="35"/>
    </row>
    <row r="18" spans="2:60" ht="22.5" customHeight="1">
      <c r="B18" s="30"/>
      <c r="C18" s="22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30"/>
      <c r="O18" s="231"/>
      <c r="P18" s="231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9"/>
      <c r="AS18" s="239"/>
      <c r="AV18" s="126"/>
      <c r="BA18" s="223"/>
      <c r="BB18" s="38"/>
      <c r="BC18" s="38"/>
      <c r="BD18" s="38"/>
      <c r="BE18" s="38"/>
      <c r="BF18" s="38"/>
      <c r="BG18" s="35"/>
      <c r="BH18" s="35"/>
    </row>
    <row r="19" spans="2:62" ht="21" customHeight="1">
      <c r="B19" s="30"/>
      <c r="C19" s="22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30"/>
      <c r="O19" s="231"/>
      <c r="P19" s="231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9"/>
      <c r="AS19" s="239"/>
      <c r="AT19" s="239"/>
      <c r="AU19" s="239"/>
      <c r="AX19" s="126"/>
      <c r="BC19" s="223"/>
      <c r="BD19" s="38"/>
      <c r="BE19" s="38"/>
      <c r="BF19" s="38"/>
      <c r="BG19" s="35"/>
      <c r="BH19" s="35"/>
      <c r="BI19" s="35"/>
      <c r="BJ19" s="35"/>
    </row>
    <row r="20" spans="4:62" ht="27.75" customHeight="1" thickBot="1">
      <c r="D20" s="788" t="s">
        <v>17</v>
      </c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  <c r="AY20" s="788"/>
      <c r="AZ20" s="788"/>
      <c r="BA20" s="788"/>
      <c r="BB20" s="788"/>
      <c r="BC20" s="788"/>
      <c r="BD20" s="788"/>
      <c r="BJ20" s="36"/>
    </row>
    <row r="21" spans="4:62" s="37" customFormat="1" ht="13.5" customHeight="1" thickBot="1">
      <c r="D21" s="794" t="s">
        <v>18</v>
      </c>
      <c r="E21" s="517" t="s">
        <v>19</v>
      </c>
      <c r="F21" s="518"/>
      <c r="G21" s="518"/>
      <c r="H21" s="519"/>
      <c r="I21" s="327" t="s">
        <v>20</v>
      </c>
      <c r="J21" s="328"/>
      <c r="K21" s="328"/>
      <c r="L21" s="328"/>
      <c r="M21" s="329"/>
      <c r="N21" s="522" t="s">
        <v>21</v>
      </c>
      <c r="O21" s="520"/>
      <c r="P21" s="520"/>
      <c r="Q21" s="521"/>
      <c r="R21" s="520" t="s">
        <v>22</v>
      </c>
      <c r="S21" s="520"/>
      <c r="T21" s="520"/>
      <c r="U21" s="520"/>
      <c r="V21" s="521"/>
      <c r="W21" s="790" t="s">
        <v>23</v>
      </c>
      <c r="X21" s="791"/>
      <c r="Y21" s="791"/>
      <c r="Z21" s="792"/>
      <c r="AA21" s="790" t="s">
        <v>24</v>
      </c>
      <c r="AB21" s="791"/>
      <c r="AC21" s="791"/>
      <c r="AD21" s="792"/>
      <c r="AE21" s="790" t="s">
        <v>25</v>
      </c>
      <c r="AF21" s="791"/>
      <c r="AG21" s="791"/>
      <c r="AH21" s="792"/>
      <c r="AI21" s="790" t="s">
        <v>26</v>
      </c>
      <c r="AJ21" s="791"/>
      <c r="AK21" s="791"/>
      <c r="AL21" s="791"/>
      <c r="AM21" s="792"/>
      <c r="AN21" s="800" t="s">
        <v>27</v>
      </c>
      <c r="AO21" s="801"/>
      <c r="AP21" s="801"/>
      <c r="AQ21" s="802"/>
      <c r="AR21" s="800" t="s">
        <v>28</v>
      </c>
      <c r="AS21" s="801"/>
      <c r="AT21" s="801"/>
      <c r="AU21" s="802"/>
      <c r="AV21" s="801" t="s">
        <v>29</v>
      </c>
      <c r="AW21" s="801"/>
      <c r="AX21" s="801"/>
      <c r="AY21" s="801"/>
      <c r="AZ21" s="802"/>
      <c r="BA21" s="342"/>
      <c r="BB21" s="341" t="s">
        <v>30</v>
      </c>
      <c r="BC21" s="342"/>
      <c r="BD21" s="338"/>
      <c r="BE21" s="38"/>
      <c r="BF21" s="38"/>
      <c r="BG21" s="38"/>
      <c r="BH21" s="38"/>
      <c r="BI21" s="38"/>
      <c r="BJ21" s="39"/>
    </row>
    <row r="22" spans="4:62" s="40" customFormat="1" ht="17.25" customHeight="1" thickBot="1">
      <c r="D22" s="795"/>
      <c r="E22" s="41">
        <v>1</v>
      </c>
      <c r="F22" s="42">
        <f aca="true" t="shared" si="0" ref="F22:BD22">E22+1</f>
        <v>2</v>
      </c>
      <c r="G22" s="42">
        <f t="shared" si="0"/>
        <v>3</v>
      </c>
      <c r="H22" s="43">
        <f t="shared" si="0"/>
        <v>4</v>
      </c>
      <c r="I22" s="41">
        <f t="shared" si="0"/>
        <v>5</v>
      </c>
      <c r="J22" s="42">
        <f t="shared" si="0"/>
        <v>6</v>
      </c>
      <c r="K22" s="42">
        <f t="shared" si="0"/>
        <v>7</v>
      </c>
      <c r="L22" s="42">
        <f t="shared" si="0"/>
        <v>8</v>
      </c>
      <c r="M22" s="43">
        <f t="shared" si="0"/>
        <v>9</v>
      </c>
      <c r="N22" s="41">
        <f t="shared" si="0"/>
        <v>10</v>
      </c>
      <c r="O22" s="42">
        <f t="shared" si="0"/>
        <v>11</v>
      </c>
      <c r="P22" s="42">
        <f t="shared" si="0"/>
        <v>12</v>
      </c>
      <c r="Q22" s="43">
        <f t="shared" si="0"/>
        <v>13</v>
      </c>
      <c r="R22" s="41">
        <f t="shared" si="0"/>
        <v>14</v>
      </c>
      <c r="S22" s="333">
        <f t="shared" si="0"/>
        <v>15</v>
      </c>
      <c r="T22" s="42">
        <f t="shared" si="0"/>
        <v>16</v>
      </c>
      <c r="U22" s="42">
        <f t="shared" si="0"/>
        <v>17</v>
      </c>
      <c r="V22" s="43">
        <f t="shared" si="0"/>
        <v>18</v>
      </c>
      <c r="W22" s="41">
        <f t="shared" si="0"/>
        <v>19</v>
      </c>
      <c r="X22" s="42">
        <f t="shared" si="0"/>
        <v>20</v>
      </c>
      <c r="Y22" s="42">
        <f t="shared" si="0"/>
        <v>21</v>
      </c>
      <c r="Z22" s="43">
        <f t="shared" si="0"/>
        <v>22</v>
      </c>
      <c r="AA22" s="41">
        <f t="shared" si="0"/>
        <v>23</v>
      </c>
      <c r="AB22" s="333">
        <f t="shared" si="0"/>
        <v>24</v>
      </c>
      <c r="AC22" s="42">
        <f t="shared" si="0"/>
        <v>25</v>
      </c>
      <c r="AD22" s="43">
        <f t="shared" si="0"/>
        <v>26</v>
      </c>
      <c r="AE22" s="41">
        <f t="shared" si="0"/>
        <v>27</v>
      </c>
      <c r="AF22" s="339">
        <f t="shared" si="0"/>
        <v>28</v>
      </c>
      <c r="AG22" s="42">
        <f t="shared" si="0"/>
        <v>29</v>
      </c>
      <c r="AH22" s="43">
        <f t="shared" si="0"/>
        <v>30</v>
      </c>
      <c r="AI22" s="41">
        <f t="shared" si="0"/>
        <v>31</v>
      </c>
      <c r="AJ22" s="339">
        <f t="shared" si="0"/>
        <v>32</v>
      </c>
      <c r="AK22" s="42">
        <f t="shared" si="0"/>
        <v>33</v>
      </c>
      <c r="AL22" s="42">
        <f t="shared" si="0"/>
        <v>34</v>
      </c>
      <c r="AM22" s="43">
        <f t="shared" si="0"/>
        <v>35</v>
      </c>
      <c r="AN22" s="343">
        <f t="shared" si="0"/>
        <v>36</v>
      </c>
      <c r="AO22" s="344">
        <f t="shared" si="0"/>
        <v>37</v>
      </c>
      <c r="AP22" s="344">
        <f t="shared" si="0"/>
        <v>38</v>
      </c>
      <c r="AQ22" s="345">
        <f t="shared" si="0"/>
        <v>39</v>
      </c>
      <c r="AR22" s="343">
        <f t="shared" si="0"/>
        <v>40</v>
      </c>
      <c r="AS22" s="344">
        <f t="shared" si="0"/>
        <v>41</v>
      </c>
      <c r="AT22" s="344">
        <f t="shared" si="0"/>
        <v>42</v>
      </c>
      <c r="AU22" s="345">
        <f t="shared" si="0"/>
        <v>43</v>
      </c>
      <c r="AV22" s="348">
        <f t="shared" si="0"/>
        <v>44</v>
      </c>
      <c r="AW22" s="349">
        <f t="shared" si="0"/>
        <v>45</v>
      </c>
      <c r="AX22" s="346">
        <f t="shared" si="0"/>
        <v>46</v>
      </c>
      <c r="AY22" s="346">
        <f t="shared" si="0"/>
        <v>47</v>
      </c>
      <c r="AZ22" s="350">
        <f t="shared" si="0"/>
        <v>48</v>
      </c>
      <c r="BA22" s="347">
        <f t="shared" si="0"/>
        <v>49</v>
      </c>
      <c r="BB22" s="44">
        <f t="shared" si="0"/>
        <v>50</v>
      </c>
      <c r="BC22" s="44">
        <f t="shared" si="0"/>
        <v>51</v>
      </c>
      <c r="BD22" s="45">
        <f t="shared" si="0"/>
        <v>52</v>
      </c>
      <c r="BE22" s="38"/>
      <c r="BF22" s="38"/>
      <c r="BG22" s="38"/>
      <c r="BH22" s="38"/>
      <c r="BI22" s="38"/>
      <c r="BJ22" s="46"/>
    </row>
    <row r="23" spans="4:61" s="37" customFormat="1" ht="16.5" thickTop="1">
      <c r="D23" s="47" t="s">
        <v>31</v>
      </c>
      <c r="E23" s="48"/>
      <c r="F23" s="49"/>
      <c r="G23" s="50"/>
      <c r="H23" s="51"/>
      <c r="I23" s="52"/>
      <c r="J23" s="53"/>
      <c r="K23" s="53">
        <v>18</v>
      </c>
      <c r="L23" s="53"/>
      <c r="M23" s="54"/>
      <c r="N23" s="52"/>
      <c r="O23" s="53"/>
      <c r="P23" s="53"/>
      <c r="Q23" s="54"/>
      <c r="R23" s="52"/>
      <c r="S23" s="334"/>
      <c r="T23" s="53"/>
      <c r="U23" s="53"/>
      <c r="V23" s="54"/>
      <c r="W23" s="52" t="s">
        <v>32</v>
      </c>
      <c r="X23" s="53" t="s">
        <v>32</v>
      </c>
      <c r="Y23" s="53" t="s">
        <v>33</v>
      </c>
      <c r="Z23" s="54" t="s">
        <v>33</v>
      </c>
      <c r="AA23" s="52"/>
      <c r="AB23" s="334"/>
      <c r="AC23" s="53"/>
      <c r="AD23" s="54"/>
      <c r="AE23" s="52"/>
      <c r="AF23" s="334"/>
      <c r="AG23" s="53">
        <v>18</v>
      </c>
      <c r="AH23" s="54"/>
      <c r="AI23" s="52"/>
      <c r="AJ23" s="334"/>
      <c r="AK23" s="53"/>
      <c r="AL23" s="53"/>
      <c r="AM23" s="54"/>
      <c r="AN23" s="52"/>
      <c r="AO23" s="53"/>
      <c r="AP23" s="53"/>
      <c r="AQ23" s="54"/>
      <c r="AR23" s="52"/>
      <c r="AS23" s="64" t="s">
        <v>32</v>
      </c>
      <c r="AT23" s="64" t="s">
        <v>32</v>
      </c>
      <c r="AU23" s="54" t="s">
        <v>33</v>
      </c>
      <c r="AV23" s="52" t="s">
        <v>33</v>
      </c>
      <c r="AW23" s="53" t="s">
        <v>33</v>
      </c>
      <c r="AX23" s="53" t="s">
        <v>33</v>
      </c>
      <c r="AY23" s="53" t="s">
        <v>33</v>
      </c>
      <c r="AZ23" s="330" t="s">
        <v>33</v>
      </c>
      <c r="BA23" s="334" t="s">
        <v>33</v>
      </c>
      <c r="BB23" s="53" t="s">
        <v>33</v>
      </c>
      <c r="BC23" s="53" t="s">
        <v>33</v>
      </c>
      <c r="BD23" s="54" t="s">
        <v>33</v>
      </c>
      <c r="BE23" s="55"/>
      <c r="BF23" s="56"/>
      <c r="BG23" s="56"/>
      <c r="BH23" s="56"/>
      <c r="BI23" s="56"/>
    </row>
    <row r="24" spans="4:61" s="57" customFormat="1" ht="15.75">
      <c r="D24" s="58" t="s">
        <v>34</v>
      </c>
      <c r="E24" s="59"/>
      <c r="F24" s="60"/>
      <c r="G24" s="61"/>
      <c r="H24" s="62"/>
      <c r="I24" s="63"/>
      <c r="J24" s="64"/>
      <c r="K24" s="64">
        <v>18</v>
      </c>
      <c r="L24" s="64"/>
      <c r="M24" s="65"/>
      <c r="N24" s="63"/>
      <c r="O24" s="64"/>
      <c r="P24" s="64"/>
      <c r="Q24" s="65"/>
      <c r="R24" s="63"/>
      <c r="S24" s="335"/>
      <c r="T24" s="64"/>
      <c r="U24" s="64"/>
      <c r="V24" s="65"/>
      <c r="W24" s="63" t="s">
        <v>32</v>
      </c>
      <c r="X24" s="64" t="s">
        <v>32</v>
      </c>
      <c r="Y24" s="64" t="s">
        <v>33</v>
      </c>
      <c r="Z24" s="65" t="s">
        <v>33</v>
      </c>
      <c r="AA24" s="63"/>
      <c r="AB24" s="335"/>
      <c r="AC24" s="64"/>
      <c r="AD24" s="65"/>
      <c r="AE24" s="63"/>
      <c r="AF24" s="335"/>
      <c r="AG24" s="64">
        <v>18</v>
      </c>
      <c r="AH24" s="65"/>
      <c r="AI24" s="63"/>
      <c r="AJ24" s="335"/>
      <c r="AK24" s="64"/>
      <c r="AL24" s="64"/>
      <c r="AM24" s="65"/>
      <c r="AN24" s="63"/>
      <c r="AO24" s="64"/>
      <c r="AP24" s="64"/>
      <c r="AQ24" s="65"/>
      <c r="AR24" s="63"/>
      <c r="AS24" s="64" t="s">
        <v>32</v>
      </c>
      <c r="AT24" s="64" t="s">
        <v>32</v>
      </c>
      <c r="AU24" s="65" t="s">
        <v>33</v>
      </c>
      <c r="AV24" s="63" t="s">
        <v>33</v>
      </c>
      <c r="AW24" s="64" t="s">
        <v>33</v>
      </c>
      <c r="AX24" s="64" t="s">
        <v>33</v>
      </c>
      <c r="AY24" s="64" t="s">
        <v>33</v>
      </c>
      <c r="AZ24" s="331" t="s">
        <v>33</v>
      </c>
      <c r="BA24" s="335" t="s">
        <v>33</v>
      </c>
      <c r="BB24" s="64" t="s">
        <v>33</v>
      </c>
      <c r="BC24" s="64" t="s">
        <v>33</v>
      </c>
      <c r="BD24" s="65" t="s">
        <v>33</v>
      </c>
      <c r="BE24" s="55"/>
      <c r="BF24" s="56"/>
      <c r="BG24" s="56"/>
      <c r="BH24" s="56"/>
      <c r="BI24" s="56"/>
    </row>
    <row r="25" spans="4:62" s="57" customFormat="1" ht="15.75">
      <c r="D25" s="66" t="s">
        <v>35</v>
      </c>
      <c r="E25" s="67"/>
      <c r="F25" s="68"/>
      <c r="G25" s="69"/>
      <c r="H25" s="70"/>
      <c r="I25" s="71"/>
      <c r="J25" s="72"/>
      <c r="K25" s="72">
        <v>18</v>
      </c>
      <c r="L25" s="72"/>
      <c r="M25" s="73"/>
      <c r="N25" s="71"/>
      <c r="O25" s="72"/>
      <c r="P25" s="72"/>
      <c r="Q25" s="73"/>
      <c r="R25" s="71"/>
      <c r="S25" s="336"/>
      <c r="T25" s="72"/>
      <c r="U25" s="72"/>
      <c r="V25" s="73"/>
      <c r="W25" s="63" t="s">
        <v>32</v>
      </c>
      <c r="X25" s="64" t="s">
        <v>32</v>
      </c>
      <c r="Y25" s="64" t="s">
        <v>33</v>
      </c>
      <c r="Z25" s="65" t="s">
        <v>33</v>
      </c>
      <c r="AA25" s="63"/>
      <c r="AB25" s="336"/>
      <c r="AC25" s="72"/>
      <c r="AD25" s="73"/>
      <c r="AE25" s="71"/>
      <c r="AF25" s="336"/>
      <c r="AG25" s="72">
        <v>18</v>
      </c>
      <c r="AH25" s="73"/>
      <c r="AI25" s="75"/>
      <c r="AJ25" s="340"/>
      <c r="AK25" s="76"/>
      <c r="AL25" s="76"/>
      <c r="AM25" s="74"/>
      <c r="AN25" s="63"/>
      <c r="AO25" s="64"/>
      <c r="AP25" s="64"/>
      <c r="AQ25" s="65"/>
      <c r="AR25" s="63"/>
      <c r="AS25" s="64" t="s">
        <v>32</v>
      </c>
      <c r="AT25" s="64" t="s">
        <v>32</v>
      </c>
      <c r="AU25" s="65" t="s">
        <v>33</v>
      </c>
      <c r="AV25" s="63" t="s">
        <v>33</v>
      </c>
      <c r="AW25" s="64" t="s">
        <v>33</v>
      </c>
      <c r="AX25" s="64" t="s">
        <v>33</v>
      </c>
      <c r="AY25" s="64" t="s">
        <v>33</v>
      </c>
      <c r="AZ25" s="331" t="s">
        <v>33</v>
      </c>
      <c r="BA25" s="335" t="s">
        <v>33</v>
      </c>
      <c r="BB25" s="64" t="s">
        <v>33</v>
      </c>
      <c r="BC25" s="64" t="s">
        <v>33</v>
      </c>
      <c r="BD25" s="65" t="s">
        <v>33</v>
      </c>
      <c r="BE25" s="55"/>
      <c r="BF25" s="55"/>
      <c r="BG25" s="56"/>
      <c r="BH25" s="56"/>
      <c r="BI25" s="56"/>
      <c r="BJ25" s="56"/>
    </row>
    <row r="26" spans="4:62" s="57" customFormat="1" ht="16.5" thickBot="1">
      <c r="D26" s="77" t="s">
        <v>36</v>
      </c>
      <c r="E26" s="78"/>
      <c r="F26" s="79"/>
      <c r="G26" s="80"/>
      <c r="H26" s="81"/>
      <c r="I26" s="82"/>
      <c r="J26" s="83"/>
      <c r="K26" s="83">
        <v>18</v>
      </c>
      <c r="L26" s="83"/>
      <c r="M26" s="84"/>
      <c r="N26" s="82"/>
      <c r="O26" s="83"/>
      <c r="P26" s="83"/>
      <c r="Q26" s="84"/>
      <c r="R26" s="82"/>
      <c r="S26" s="87"/>
      <c r="T26" s="83"/>
      <c r="U26" s="83"/>
      <c r="V26" s="84"/>
      <c r="W26" s="82" t="s">
        <v>32</v>
      </c>
      <c r="X26" s="83" t="s">
        <v>32</v>
      </c>
      <c r="Y26" s="85" t="s">
        <v>33</v>
      </c>
      <c r="Z26" s="86" t="s">
        <v>33</v>
      </c>
      <c r="AA26" s="337"/>
      <c r="AB26" s="87"/>
      <c r="AC26" s="83"/>
      <c r="AD26" s="84"/>
      <c r="AE26" s="82"/>
      <c r="AF26" s="87"/>
      <c r="AG26" s="83">
        <v>9</v>
      </c>
      <c r="AH26" s="84"/>
      <c r="AI26" s="82"/>
      <c r="AJ26" s="87" t="s">
        <v>32</v>
      </c>
      <c r="AK26" s="87" t="s">
        <v>37</v>
      </c>
      <c r="AL26" s="83" t="s">
        <v>37</v>
      </c>
      <c r="AM26" s="84" t="s">
        <v>37</v>
      </c>
      <c r="AN26" s="83" t="s">
        <v>37</v>
      </c>
      <c r="AO26" s="83" t="s">
        <v>37</v>
      </c>
      <c r="AP26" s="87" t="s">
        <v>38</v>
      </c>
      <c r="AQ26" s="87" t="s">
        <v>38</v>
      </c>
      <c r="AR26" s="88" t="s">
        <v>38</v>
      </c>
      <c r="AS26" s="83" t="s">
        <v>38</v>
      </c>
      <c r="AT26" s="83" t="s">
        <v>39</v>
      </c>
      <c r="AU26" s="84" t="s">
        <v>39</v>
      </c>
      <c r="AV26" s="82"/>
      <c r="AW26" s="87"/>
      <c r="AX26" s="83"/>
      <c r="AY26" s="83"/>
      <c r="AZ26" s="332"/>
      <c r="BA26" s="87"/>
      <c r="BB26" s="83"/>
      <c r="BC26" s="83"/>
      <c r="BD26" s="84"/>
      <c r="BE26" s="55"/>
      <c r="BF26" s="55"/>
      <c r="BG26" s="55"/>
      <c r="BH26" s="55"/>
      <c r="BI26" s="56"/>
      <c r="BJ26" s="56"/>
    </row>
    <row r="27" spans="4:62" s="57" customFormat="1" ht="15.75">
      <c r="D27" s="89" t="s">
        <v>40</v>
      </c>
      <c r="E27" s="90"/>
      <c r="F27" s="90"/>
      <c r="G27" s="90"/>
      <c r="H27" s="91"/>
      <c r="I27" s="92" t="s">
        <v>41</v>
      </c>
      <c r="J27" s="92"/>
      <c r="K27" s="92"/>
      <c r="L27" s="64" t="s">
        <v>32</v>
      </c>
      <c r="M27" s="92" t="s">
        <v>42</v>
      </c>
      <c r="N27" s="92"/>
      <c r="O27" s="92"/>
      <c r="P27" s="90"/>
      <c r="Q27" s="93" t="s">
        <v>37</v>
      </c>
      <c r="R27" s="92" t="s">
        <v>43</v>
      </c>
      <c r="S27" s="92"/>
      <c r="T27" s="92"/>
      <c r="U27" s="93" t="s">
        <v>38</v>
      </c>
      <c r="V27" s="92" t="s">
        <v>44</v>
      </c>
      <c r="W27" s="92"/>
      <c r="X27" s="92"/>
      <c r="Y27" s="92"/>
      <c r="Z27" s="90"/>
      <c r="AA27" s="93" t="s">
        <v>39</v>
      </c>
      <c r="AB27" s="94" t="s">
        <v>45</v>
      </c>
      <c r="AC27" s="95"/>
      <c r="AD27" s="95"/>
      <c r="AE27" s="92"/>
      <c r="AF27" s="92"/>
      <c r="AG27" s="96" t="s">
        <v>33</v>
      </c>
      <c r="AH27" s="90" t="s">
        <v>46</v>
      </c>
      <c r="AI27" s="90"/>
      <c r="AJ27" s="90"/>
      <c r="AK27" s="90"/>
      <c r="AL27" s="90"/>
      <c r="AM27" s="90"/>
      <c r="AN27" s="90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0"/>
      <c r="BF27" s="90"/>
      <c r="BG27" s="90"/>
      <c r="BH27" s="90"/>
      <c r="BI27" s="90"/>
      <c r="BJ27" s="90"/>
    </row>
    <row r="28" spans="4:64" s="97" customFormat="1" ht="15.75">
      <c r="D28" s="90"/>
      <c r="E28" s="89"/>
      <c r="F28" s="90"/>
      <c r="G28" s="90"/>
      <c r="H28" s="90"/>
      <c r="I28" s="92"/>
      <c r="J28" s="92"/>
      <c r="K28" s="92"/>
      <c r="L28" s="92"/>
      <c r="M28" s="55"/>
      <c r="N28" s="55"/>
      <c r="O28" s="90"/>
      <c r="P28" s="90"/>
      <c r="Q28" s="90"/>
      <c r="R28" s="90"/>
      <c r="S28" s="90"/>
      <c r="T28" s="90"/>
      <c r="U28" s="90"/>
      <c r="V28" s="90"/>
      <c r="W28" s="110"/>
      <c r="X28" s="92"/>
      <c r="Y28" s="92"/>
      <c r="Z28" s="92"/>
      <c r="AA28" s="90"/>
      <c r="AB28" s="110"/>
      <c r="AC28" s="92"/>
      <c r="AD28" s="92"/>
      <c r="AE28" s="92"/>
      <c r="AF28" s="110"/>
      <c r="AG28" s="92"/>
      <c r="AH28" s="92"/>
      <c r="AI28" s="92"/>
      <c r="AJ28" s="92"/>
      <c r="AK28" s="90"/>
      <c r="AL28" s="110"/>
      <c r="AM28" s="92"/>
      <c r="AN28" s="92"/>
      <c r="AO28" s="92"/>
      <c r="AP28" s="92"/>
      <c r="AQ28" s="92"/>
      <c r="AR28" s="111"/>
      <c r="AS28" s="90"/>
      <c r="AT28" s="90"/>
      <c r="AU28" s="92"/>
      <c r="AV28" s="92"/>
      <c r="AW28" s="92"/>
      <c r="AX28" s="92"/>
      <c r="AY28" s="92"/>
      <c r="AZ28" s="92"/>
      <c r="BA28" s="92"/>
      <c r="BB28" s="92"/>
      <c r="BC28" s="90"/>
      <c r="BD28" s="90"/>
      <c r="BE28" s="90"/>
      <c r="BF28" s="90"/>
      <c r="BG28" s="98"/>
      <c r="BL28" s="99"/>
    </row>
    <row r="29" spans="4:58" s="90" customFormat="1" ht="21" thickBot="1">
      <c r="D29" s="789" t="s">
        <v>47</v>
      </c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W29" s="100"/>
      <c r="X29" s="789" t="s">
        <v>48</v>
      </c>
      <c r="Y29" s="789"/>
      <c r="Z29" s="789"/>
      <c r="AA29" s="789"/>
      <c r="AB29" s="789"/>
      <c r="AC29" s="789"/>
      <c r="AD29" s="789"/>
      <c r="AE29" s="789"/>
      <c r="AF29" s="789"/>
      <c r="AG29" s="789"/>
      <c r="AH29" s="789"/>
      <c r="AI29" s="789"/>
      <c r="AJ29" s="92"/>
      <c r="AK29" s="101"/>
      <c r="AL29" s="793" t="s">
        <v>49</v>
      </c>
      <c r="AM29" s="793"/>
      <c r="AN29" s="793"/>
      <c r="AO29" s="793"/>
      <c r="AP29" s="793"/>
      <c r="AQ29" s="793"/>
      <c r="AR29" s="793"/>
      <c r="AS29" s="793"/>
      <c r="AT29" s="793"/>
      <c r="AU29" s="793"/>
      <c r="AV29" s="793"/>
      <c r="AW29" s="793"/>
      <c r="AX29" s="793"/>
      <c r="AY29" s="793"/>
      <c r="AZ29" s="793"/>
      <c r="BA29" s="793"/>
      <c r="BB29" s="793"/>
      <c r="BC29" s="793"/>
      <c r="BD29" s="793"/>
      <c r="BE29" s="793"/>
      <c r="BF29" s="102"/>
    </row>
    <row r="30" spans="4:57" s="90" customFormat="1" ht="31.5" customHeight="1" thickBot="1">
      <c r="D30" s="103" t="s">
        <v>18</v>
      </c>
      <c r="E30" s="726" t="s">
        <v>50</v>
      </c>
      <c r="F30" s="727"/>
      <c r="G30" s="726" t="s">
        <v>108</v>
      </c>
      <c r="H30" s="727"/>
      <c r="I30" s="726" t="s">
        <v>51</v>
      </c>
      <c r="J30" s="798"/>
      <c r="K30" s="726" t="s">
        <v>52</v>
      </c>
      <c r="L30" s="798"/>
      <c r="M30" s="727"/>
      <c r="N30" s="755" t="s">
        <v>53</v>
      </c>
      <c r="O30" s="756"/>
      <c r="P30" s="733" t="s">
        <v>46</v>
      </c>
      <c r="Q30" s="734"/>
      <c r="R30" s="735" t="s">
        <v>54</v>
      </c>
      <c r="S30" s="736"/>
      <c r="T30" s="104"/>
      <c r="U30" s="105"/>
      <c r="V30" s="100"/>
      <c r="W30" s="100"/>
      <c r="X30" s="737" t="s">
        <v>55</v>
      </c>
      <c r="Y30" s="738"/>
      <c r="Z30" s="738"/>
      <c r="AA30" s="738"/>
      <c r="AB30" s="738"/>
      <c r="AC30" s="739"/>
      <c r="AD30" s="746" t="s">
        <v>56</v>
      </c>
      <c r="AE30" s="747"/>
      <c r="AF30" s="748"/>
      <c r="AG30" s="746" t="s">
        <v>57</v>
      </c>
      <c r="AH30" s="747"/>
      <c r="AI30" s="748"/>
      <c r="AJ30" s="106"/>
      <c r="AK30" s="106"/>
      <c r="AL30" s="770" t="s">
        <v>58</v>
      </c>
      <c r="AM30" s="771"/>
      <c r="AN30" s="771"/>
      <c r="AO30" s="771"/>
      <c r="AP30" s="771"/>
      <c r="AQ30" s="771"/>
      <c r="AR30" s="771"/>
      <c r="AS30" s="772"/>
      <c r="AT30" s="746" t="s">
        <v>59</v>
      </c>
      <c r="AU30" s="747"/>
      <c r="AV30" s="747"/>
      <c r="AW30" s="747"/>
      <c r="AX30" s="747"/>
      <c r="AY30" s="747"/>
      <c r="AZ30" s="747"/>
      <c r="BA30" s="747"/>
      <c r="BB30" s="748"/>
      <c r="BC30" s="770" t="s">
        <v>56</v>
      </c>
      <c r="BD30" s="771"/>
      <c r="BE30" s="772"/>
    </row>
    <row r="31" spans="4:57" s="90" customFormat="1" ht="15.75" customHeight="1" thickBot="1">
      <c r="D31" s="107" t="s">
        <v>31</v>
      </c>
      <c r="E31" s="709">
        <v>36</v>
      </c>
      <c r="F31" s="710"/>
      <c r="G31" s="709">
        <v>4</v>
      </c>
      <c r="H31" s="710"/>
      <c r="I31" s="725"/>
      <c r="J31" s="725"/>
      <c r="K31" s="699"/>
      <c r="L31" s="701"/>
      <c r="M31" s="700"/>
      <c r="N31" s="699"/>
      <c r="O31" s="700"/>
      <c r="P31" s="728">
        <v>12</v>
      </c>
      <c r="Q31" s="729"/>
      <c r="R31" s="699">
        <f>+SUM(E31:Q31)</f>
        <v>52</v>
      </c>
      <c r="S31" s="700"/>
      <c r="T31" s="100"/>
      <c r="U31" s="100"/>
      <c r="V31" s="100"/>
      <c r="W31" s="100"/>
      <c r="X31" s="730"/>
      <c r="Y31" s="731"/>
      <c r="Z31" s="731"/>
      <c r="AA31" s="731"/>
      <c r="AB31" s="731"/>
      <c r="AC31" s="732"/>
      <c r="AD31" s="752"/>
      <c r="AE31" s="753"/>
      <c r="AF31" s="754"/>
      <c r="AG31" s="752"/>
      <c r="AH31" s="753"/>
      <c r="AI31" s="754"/>
      <c r="AJ31" s="106"/>
      <c r="AK31" s="106"/>
      <c r="AL31" s="828" t="s">
        <v>52</v>
      </c>
      <c r="AM31" s="829"/>
      <c r="AN31" s="829"/>
      <c r="AO31" s="829"/>
      <c r="AP31" s="829"/>
      <c r="AQ31" s="829"/>
      <c r="AR31" s="829"/>
      <c r="AS31" s="830"/>
      <c r="AT31" s="809" t="s">
        <v>60</v>
      </c>
      <c r="AU31" s="810"/>
      <c r="AV31" s="810"/>
      <c r="AW31" s="810"/>
      <c r="AX31" s="810"/>
      <c r="AY31" s="810"/>
      <c r="AZ31" s="810"/>
      <c r="BA31" s="810"/>
      <c r="BB31" s="811"/>
      <c r="BC31" s="777">
        <v>8</v>
      </c>
      <c r="BD31" s="778"/>
      <c r="BE31" s="779"/>
    </row>
    <row r="32" spans="4:57" s="90" customFormat="1" ht="16.5" customHeight="1" thickBot="1">
      <c r="D32" s="108" t="s">
        <v>34</v>
      </c>
      <c r="E32" s="709">
        <v>36</v>
      </c>
      <c r="F32" s="710"/>
      <c r="G32" s="709">
        <v>4</v>
      </c>
      <c r="H32" s="710"/>
      <c r="I32" s="725"/>
      <c r="J32" s="725"/>
      <c r="K32" s="699"/>
      <c r="L32" s="701"/>
      <c r="M32" s="700"/>
      <c r="N32" s="699"/>
      <c r="O32" s="700"/>
      <c r="P32" s="728">
        <v>12</v>
      </c>
      <c r="Q32" s="729"/>
      <c r="R32" s="699">
        <f>+SUM(E32:Q32)</f>
        <v>52</v>
      </c>
      <c r="S32" s="700"/>
      <c r="T32" s="100"/>
      <c r="U32" s="100"/>
      <c r="V32" s="100"/>
      <c r="W32" s="100"/>
      <c r="X32" s="821" t="s">
        <v>61</v>
      </c>
      <c r="Y32" s="822"/>
      <c r="Z32" s="822"/>
      <c r="AA32" s="822"/>
      <c r="AB32" s="822"/>
      <c r="AC32" s="823"/>
      <c r="AD32" s="749">
        <v>8</v>
      </c>
      <c r="AE32" s="750"/>
      <c r="AF32" s="751"/>
      <c r="AG32" s="749">
        <v>5</v>
      </c>
      <c r="AH32" s="750"/>
      <c r="AI32" s="751"/>
      <c r="AJ32" s="106"/>
      <c r="AK32" s="106"/>
      <c r="AL32" s="831"/>
      <c r="AM32" s="702"/>
      <c r="AN32" s="702"/>
      <c r="AO32" s="702"/>
      <c r="AP32" s="702"/>
      <c r="AQ32" s="702"/>
      <c r="AR32" s="702"/>
      <c r="AS32" s="832"/>
      <c r="AT32" s="812"/>
      <c r="AU32" s="813"/>
      <c r="AV32" s="813"/>
      <c r="AW32" s="813"/>
      <c r="AX32" s="813"/>
      <c r="AY32" s="813"/>
      <c r="AZ32" s="813"/>
      <c r="BA32" s="813"/>
      <c r="BB32" s="814"/>
      <c r="BC32" s="780"/>
      <c r="BD32" s="781"/>
      <c r="BE32" s="782"/>
    </row>
    <row r="33" spans="4:57" s="90" customFormat="1" ht="18.75" thickBot="1">
      <c r="D33" s="108" t="s">
        <v>35</v>
      </c>
      <c r="E33" s="709">
        <v>36</v>
      </c>
      <c r="F33" s="710"/>
      <c r="G33" s="709">
        <v>4</v>
      </c>
      <c r="H33" s="710"/>
      <c r="I33" s="725"/>
      <c r="J33" s="725"/>
      <c r="K33" s="699"/>
      <c r="L33" s="701"/>
      <c r="M33" s="700"/>
      <c r="N33" s="699"/>
      <c r="O33" s="700"/>
      <c r="P33" s="728">
        <v>12</v>
      </c>
      <c r="Q33" s="729"/>
      <c r="R33" s="699">
        <f>+SUM(E33:Q33)</f>
        <v>52</v>
      </c>
      <c r="S33" s="700"/>
      <c r="T33" s="100"/>
      <c r="U33" s="100"/>
      <c r="V33" s="100"/>
      <c r="W33" s="100"/>
      <c r="X33" s="730"/>
      <c r="Y33" s="731"/>
      <c r="Z33" s="731"/>
      <c r="AA33" s="731"/>
      <c r="AB33" s="731"/>
      <c r="AC33" s="732"/>
      <c r="AD33" s="752"/>
      <c r="AE33" s="753"/>
      <c r="AF33" s="754"/>
      <c r="AG33" s="752"/>
      <c r="AH33" s="753"/>
      <c r="AI33" s="754"/>
      <c r="AJ33" s="106"/>
      <c r="AK33" s="106"/>
      <c r="AL33" s="833"/>
      <c r="AM33" s="834"/>
      <c r="AN33" s="834"/>
      <c r="AO33" s="834"/>
      <c r="AP33" s="834"/>
      <c r="AQ33" s="834"/>
      <c r="AR33" s="834"/>
      <c r="AS33" s="835"/>
      <c r="AT33" s="815"/>
      <c r="AU33" s="816"/>
      <c r="AV33" s="816"/>
      <c r="AW33" s="816"/>
      <c r="AX33" s="816"/>
      <c r="AY33" s="816"/>
      <c r="AZ33" s="816"/>
      <c r="BA33" s="816"/>
      <c r="BB33" s="817"/>
      <c r="BC33" s="783"/>
      <c r="BD33" s="784"/>
      <c r="BE33" s="785"/>
    </row>
    <row r="34" spans="4:57" s="90" customFormat="1" ht="15.75" thickBot="1">
      <c r="D34" s="109" t="s">
        <v>36</v>
      </c>
      <c r="E34" s="699">
        <f>18+9</f>
        <v>27</v>
      </c>
      <c r="F34" s="700"/>
      <c r="G34" s="699">
        <v>3</v>
      </c>
      <c r="H34" s="700"/>
      <c r="I34" s="701">
        <v>5</v>
      </c>
      <c r="J34" s="701"/>
      <c r="K34" s="699">
        <v>4</v>
      </c>
      <c r="L34" s="701"/>
      <c r="M34" s="700"/>
      <c r="N34" s="699">
        <v>2</v>
      </c>
      <c r="O34" s="700"/>
      <c r="P34" s="768">
        <v>2</v>
      </c>
      <c r="Q34" s="769"/>
      <c r="R34" s="699">
        <f>+SUM(E34:Q34)</f>
        <v>43</v>
      </c>
      <c r="S34" s="700"/>
      <c r="T34" s="92"/>
      <c r="U34" s="110"/>
      <c r="V34" s="92"/>
      <c r="W34" s="92"/>
      <c r="X34" s="92"/>
      <c r="Y34" s="92"/>
      <c r="AA34" s="110"/>
      <c r="AB34" s="92"/>
      <c r="AC34" s="92"/>
      <c r="AD34" s="92"/>
      <c r="AE34" s="92"/>
      <c r="AF34" s="92"/>
      <c r="AG34" s="111"/>
      <c r="AL34" s="112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112"/>
      <c r="BE34" s="112"/>
    </row>
    <row r="35" spans="3:58" s="113" customFormat="1" ht="15.75" customHeight="1">
      <c r="C35" s="114"/>
      <c r="D35" s="643"/>
      <c r="E35" s="643"/>
      <c r="F35" s="643"/>
      <c r="G35" s="64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740"/>
      <c r="X35" s="740"/>
      <c r="Y35" s="740"/>
      <c r="Z35" s="740"/>
      <c r="AA35" s="740"/>
      <c r="AB35" s="740"/>
      <c r="AC35" s="702"/>
      <c r="AD35" s="702"/>
      <c r="AE35" s="702"/>
      <c r="AF35" s="702"/>
      <c r="AG35" s="702"/>
      <c r="AH35" s="702"/>
      <c r="AI35" s="106"/>
      <c r="AJ35" s="106"/>
      <c r="AK35" s="106"/>
      <c r="AL35" s="106"/>
      <c r="AM35" s="240"/>
      <c r="AN35" s="240"/>
      <c r="AO35" s="240"/>
      <c r="AP35" s="240"/>
      <c r="AQ35" s="240"/>
      <c r="AR35" s="240"/>
      <c r="AS35" s="240"/>
      <c r="AT35" s="240"/>
      <c r="AU35" s="241"/>
      <c r="AV35" s="241"/>
      <c r="AW35" s="241"/>
      <c r="AX35" s="241"/>
      <c r="AY35" s="241"/>
      <c r="AZ35" s="241"/>
      <c r="BA35" s="241"/>
      <c r="BB35" s="241"/>
      <c r="BC35" s="241"/>
      <c r="BD35" s="185"/>
      <c r="BE35" s="185"/>
      <c r="BF35" s="100"/>
    </row>
    <row r="36" spans="2:62" s="116" customFormat="1" ht="22.5" customHeight="1" thickBot="1">
      <c r="B36" s="117"/>
      <c r="C36" s="117"/>
      <c r="D36" s="786" t="s">
        <v>62</v>
      </c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786"/>
      <c r="AX36" s="786"/>
      <c r="AY36" s="786"/>
      <c r="AZ36" s="786"/>
      <c r="BA36" s="786"/>
      <c r="BB36" s="786"/>
      <c r="BC36" s="786"/>
      <c r="BD36" s="786"/>
      <c r="BE36" s="786"/>
      <c r="BF36" s="786"/>
      <c r="BG36" s="117"/>
      <c r="BH36" s="117"/>
      <c r="BI36" s="117"/>
      <c r="BJ36" s="117"/>
    </row>
    <row r="37" spans="1:62" s="116" customFormat="1" ht="36.75" customHeight="1">
      <c r="A37" s="118"/>
      <c r="B37" s="118"/>
      <c r="C37" s="118"/>
      <c r="D37" s="644" t="s">
        <v>63</v>
      </c>
      <c r="E37" s="645"/>
      <c r="F37" s="646"/>
      <c r="G37" s="667" t="s">
        <v>132</v>
      </c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9"/>
      <c r="U37" s="741" t="s">
        <v>116</v>
      </c>
      <c r="V37" s="742"/>
      <c r="W37" s="742"/>
      <c r="X37" s="742"/>
      <c r="Y37" s="742"/>
      <c r="Z37" s="742"/>
      <c r="AA37" s="742"/>
      <c r="AB37" s="743"/>
      <c r="AC37" s="691" t="s">
        <v>64</v>
      </c>
      <c r="AD37" s="692"/>
      <c r="AE37" s="703" t="s">
        <v>65</v>
      </c>
      <c r="AF37" s="704"/>
      <c r="AG37" s="704"/>
      <c r="AH37" s="704"/>
      <c r="AI37" s="704"/>
      <c r="AJ37" s="704"/>
      <c r="AK37" s="704"/>
      <c r="AL37" s="704"/>
      <c r="AM37" s="704"/>
      <c r="AN37" s="704"/>
      <c r="AO37" s="704"/>
      <c r="AP37" s="705"/>
      <c r="AQ37" s="715" t="s">
        <v>117</v>
      </c>
      <c r="AR37" s="716"/>
      <c r="AS37" s="716"/>
      <c r="AT37" s="716"/>
      <c r="AU37" s="716"/>
      <c r="AV37" s="716"/>
      <c r="AW37" s="716"/>
      <c r="AX37" s="716"/>
      <c r="AY37" s="716"/>
      <c r="AZ37" s="716"/>
      <c r="BA37" s="716"/>
      <c r="BB37" s="716"/>
      <c r="BC37" s="716"/>
      <c r="BD37" s="716"/>
      <c r="BE37" s="716"/>
      <c r="BF37" s="717"/>
      <c r="BG37" s="119"/>
      <c r="BH37" s="119"/>
      <c r="BI37" s="119"/>
      <c r="BJ37" s="118"/>
    </row>
    <row r="38" spans="1:62" s="116" customFormat="1" ht="22.5" customHeight="1" thickBot="1">
      <c r="A38" s="118"/>
      <c r="B38" s="118"/>
      <c r="C38" s="118"/>
      <c r="D38" s="647"/>
      <c r="E38" s="648"/>
      <c r="F38" s="649"/>
      <c r="G38" s="670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2"/>
      <c r="U38" s="684" t="s">
        <v>67</v>
      </c>
      <c r="V38" s="685"/>
      <c r="W38" s="684" t="s">
        <v>68</v>
      </c>
      <c r="X38" s="685"/>
      <c r="Y38" s="680" t="s">
        <v>118</v>
      </c>
      <c r="Z38" s="681"/>
      <c r="AA38" s="676" t="s">
        <v>119</v>
      </c>
      <c r="AB38" s="677"/>
      <c r="AC38" s="693"/>
      <c r="AD38" s="694"/>
      <c r="AE38" s="706" t="s">
        <v>69</v>
      </c>
      <c r="AF38" s="685"/>
      <c r="AG38" s="688" t="s">
        <v>70</v>
      </c>
      <c r="AH38" s="689"/>
      <c r="AI38" s="689"/>
      <c r="AJ38" s="689"/>
      <c r="AK38" s="689"/>
      <c r="AL38" s="689"/>
      <c r="AM38" s="689"/>
      <c r="AN38" s="690"/>
      <c r="AO38" s="711" t="s">
        <v>66</v>
      </c>
      <c r="AP38" s="712"/>
      <c r="AQ38" s="718"/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20"/>
      <c r="BG38" s="120"/>
      <c r="BH38" s="120"/>
      <c r="BI38" s="120"/>
      <c r="BJ38" s="118"/>
    </row>
    <row r="39" spans="1:62" s="116" customFormat="1" ht="19.5" customHeight="1" thickBot="1">
      <c r="A39" s="118"/>
      <c r="B39" s="118"/>
      <c r="C39" s="118"/>
      <c r="D39" s="647"/>
      <c r="E39" s="648"/>
      <c r="F39" s="649"/>
      <c r="G39" s="670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2"/>
      <c r="U39" s="684"/>
      <c r="V39" s="685"/>
      <c r="W39" s="684"/>
      <c r="X39" s="685"/>
      <c r="Y39" s="680"/>
      <c r="Z39" s="681"/>
      <c r="AA39" s="676"/>
      <c r="AB39" s="677"/>
      <c r="AC39" s="693"/>
      <c r="AD39" s="694"/>
      <c r="AE39" s="707"/>
      <c r="AF39" s="685"/>
      <c r="AG39" s="647" t="s">
        <v>71</v>
      </c>
      <c r="AH39" s="649"/>
      <c r="AI39" s="765" t="s">
        <v>72</v>
      </c>
      <c r="AJ39" s="766"/>
      <c r="AK39" s="766"/>
      <c r="AL39" s="766"/>
      <c r="AM39" s="766"/>
      <c r="AN39" s="767"/>
      <c r="AO39" s="711"/>
      <c r="AP39" s="712"/>
      <c r="AQ39" s="722" t="s">
        <v>73</v>
      </c>
      <c r="AR39" s="723"/>
      <c r="AS39" s="723"/>
      <c r="AT39" s="724"/>
      <c r="AU39" s="722" t="s">
        <v>74</v>
      </c>
      <c r="AV39" s="723"/>
      <c r="AW39" s="723"/>
      <c r="AX39" s="724"/>
      <c r="AY39" s="722" t="s">
        <v>75</v>
      </c>
      <c r="AZ39" s="723"/>
      <c r="BA39" s="723"/>
      <c r="BB39" s="724"/>
      <c r="BC39" s="722" t="s">
        <v>76</v>
      </c>
      <c r="BD39" s="723"/>
      <c r="BE39" s="723"/>
      <c r="BF39" s="724"/>
      <c r="BG39" s="115"/>
      <c r="BH39" s="115"/>
      <c r="BI39" s="115"/>
      <c r="BJ39" s="118"/>
    </row>
    <row r="40" spans="1:62" s="116" customFormat="1" ht="24" customHeight="1" thickBot="1">
      <c r="A40" s="118"/>
      <c r="B40" s="118"/>
      <c r="C40" s="118"/>
      <c r="D40" s="647"/>
      <c r="E40" s="648"/>
      <c r="F40" s="649"/>
      <c r="G40" s="670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2"/>
      <c r="U40" s="684"/>
      <c r="V40" s="685"/>
      <c r="W40" s="684"/>
      <c r="X40" s="685"/>
      <c r="Y40" s="680"/>
      <c r="Z40" s="681"/>
      <c r="AA40" s="676"/>
      <c r="AB40" s="677"/>
      <c r="AC40" s="693"/>
      <c r="AD40" s="694"/>
      <c r="AE40" s="707"/>
      <c r="AF40" s="685"/>
      <c r="AG40" s="647"/>
      <c r="AH40" s="649"/>
      <c r="AI40" s="684" t="s">
        <v>77</v>
      </c>
      <c r="AJ40" s="685"/>
      <c r="AK40" s="684" t="s">
        <v>78</v>
      </c>
      <c r="AL40" s="685"/>
      <c r="AM40" s="680" t="s">
        <v>115</v>
      </c>
      <c r="AN40" s="685"/>
      <c r="AO40" s="711"/>
      <c r="AP40" s="712"/>
      <c r="AQ40" s="773" t="s">
        <v>79</v>
      </c>
      <c r="AR40" s="774"/>
      <c r="AS40" s="774"/>
      <c r="AT40" s="774"/>
      <c r="AU40" s="774"/>
      <c r="AV40" s="774"/>
      <c r="AW40" s="774"/>
      <c r="AX40" s="774"/>
      <c r="AY40" s="774"/>
      <c r="AZ40" s="774"/>
      <c r="BA40" s="774"/>
      <c r="BB40" s="774"/>
      <c r="BC40" s="774"/>
      <c r="BD40" s="774"/>
      <c r="BE40" s="774"/>
      <c r="BF40" s="775"/>
      <c r="BG40" s="115"/>
      <c r="BH40" s="115"/>
      <c r="BI40" s="115"/>
      <c r="BJ40" s="118"/>
    </row>
    <row r="41" spans="1:62" s="116" customFormat="1" ht="24" customHeight="1" thickBot="1">
      <c r="A41" s="118"/>
      <c r="B41" s="118"/>
      <c r="C41" s="118"/>
      <c r="D41" s="647"/>
      <c r="E41" s="648"/>
      <c r="F41" s="649"/>
      <c r="G41" s="670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2"/>
      <c r="U41" s="684"/>
      <c r="V41" s="685"/>
      <c r="W41" s="684"/>
      <c r="X41" s="685"/>
      <c r="Y41" s="680"/>
      <c r="Z41" s="681"/>
      <c r="AA41" s="676"/>
      <c r="AB41" s="677"/>
      <c r="AC41" s="693"/>
      <c r="AD41" s="694"/>
      <c r="AE41" s="707"/>
      <c r="AF41" s="685"/>
      <c r="AG41" s="647"/>
      <c r="AH41" s="649"/>
      <c r="AI41" s="684"/>
      <c r="AJ41" s="685"/>
      <c r="AK41" s="684"/>
      <c r="AL41" s="685"/>
      <c r="AM41" s="684"/>
      <c r="AN41" s="685"/>
      <c r="AO41" s="711"/>
      <c r="AP41" s="712"/>
      <c r="AQ41" s="663">
        <v>1</v>
      </c>
      <c r="AR41" s="664"/>
      <c r="AS41" s="721">
        <v>2</v>
      </c>
      <c r="AT41" s="664"/>
      <c r="AU41" s="663">
        <v>3</v>
      </c>
      <c r="AV41" s="664"/>
      <c r="AW41" s="721">
        <v>4</v>
      </c>
      <c r="AX41" s="664"/>
      <c r="AY41" s="663">
        <v>5</v>
      </c>
      <c r="AZ41" s="664"/>
      <c r="BA41" s="721">
        <v>6</v>
      </c>
      <c r="BB41" s="664"/>
      <c r="BC41" s="663">
        <v>7</v>
      </c>
      <c r="BD41" s="664"/>
      <c r="BE41" s="663">
        <v>8</v>
      </c>
      <c r="BF41" s="776"/>
      <c r="BI41" s="115"/>
      <c r="BJ41" s="118"/>
    </row>
    <row r="42" spans="1:62" s="116" customFormat="1" ht="24" customHeight="1" thickBot="1">
      <c r="A42" s="118"/>
      <c r="B42" s="118"/>
      <c r="C42" s="118"/>
      <c r="D42" s="647"/>
      <c r="E42" s="648"/>
      <c r="F42" s="649"/>
      <c r="G42" s="670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2"/>
      <c r="U42" s="684"/>
      <c r="V42" s="685"/>
      <c r="W42" s="684"/>
      <c r="X42" s="685"/>
      <c r="Y42" s="680"/>
      <c r="Z42" s="681"/>
      <c r="AA42" s="676"/>
      <c r="AB42" s="677"/>
      <c r="AC42" s="693"/>
      <c r="AD42" s="694"/>
      <c r="AE42" s="707"/>
      <c r="AF42" s="685"/>
      <c r="AG42" s="647"/>
      <c r="AH42" s="649"/>
      <c r="AI42" s="684"/>
      <c r="AJ42" s="685"/>
      <c r="AK42" s="684"/>
      <c r="AL42" s="685"/>
      <c r="AM42" s="684"/>
      <c r="AN42" s="685"/>
      <c r="AO42" s="711"/>
      <c r="AP42" s="712"/>
      <c r="AQ42" s="722" t="s">
        <v>80</v>
      </c>
      <c r="AR42" s="723"/>
      <c r="AS42" s="723"/>
      <c r="AT42" s="723"/>
      <c r="AU42" s="723"/>
      <c r="AV42" s="723"/>
      <c r="AW42" s="723"/>
      <c r="AX42" s="723"/>
      <c r="AY42" s="723"/>
      <c r="AZ42" s="723"/>
      <c r="BA42" s="723"/>
      <c r="BB42" s="723"/>
      <c r="BC42" s="723"/>
      <c r="BD42" s="723"/>
      <c r="BE42" s="723"/>
      <c r="BF42" s="724"/>
      <c r="BI42" s="115"/>
      <c r="BJ42" s="118"/>
    </row>
    <row r="43" spans="1:62" s="116" customFormat="1" ht="32.25" customHeight="1" thickBot="1">
      <c r="A43" s="118"/>
      <c r="B43" s="118"/>
      <c r="C43" s="118"/>
      <c r="D43" s="650"/>
      <c r="E43" s="651"/>
      <c r="F43" s="652"/>
      <c r="G43" s="673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5"/>
      <c r="U43" s="686"/>
      <c r="V43" s="687"/>
      <c r="W43" s="686"/>
      <c r="X43" s="687"/>
      <c r="Y43" s="682"/>
      <c r="Z43" s="683"/>
      <c r="AA43" s="678"/>
      <c r="AB43" s="679"/>
      <c r="AC43" s="695"/>
      <c r="AD43" s="696"/>
      <c r="AE43" s="708"/>
      <c r="AF43" s="687"/>
      <c r="AG43" s="650"/>
      <c r="AH43" s="652"/>
      <c r="AI43" s="686"/>
      <c r="AJ43" s="687"/>
      <c r="AK43" s="686"/>
      <c r="AL43" s="687"/>
      <c r="AM43" s="686"/>
      <c r="AN43" s="687"/>
      <c r="AO43" s="713"/>
      <c r="AP43" s="714"/>
      <c r="AQ43" s="697">
        <v>18</v>
      </c>
      <c r="AR43" s="698"/>
      <c r="AS43" s="665">
        <v>18</v>
      </c>
      <c r="AT43" s="698"/>
      <c r="AU43" s="697">
        <v>18</v>
      </c>
      <c r="AV43" s="698"/>
      <c r="AW43" s="665">
        <v>18</v>
      </c>
      <c r="AX43" s="698"/>
      <c r="AY43" s="697">
        <v>18</v>
      </c>
      <c r="AZ43" s="698"/>
      <c r="BA43" s="665">
        <v>18</v>
      </c>
      <c r="BB43" s="666"/>
      <c r="BC43" s="665">
        <v>18</v>
      </c>
      <c r="BD43" s="698"/>
      <c r="BE43" s="665">
        <v>9</v>
      </c>
      <c r="BF43" s="666"/>
      <c r="BI43" s="115"/>
      <c r="BJ43" s="118"/>
    </row>
    <row r="44" spans="4:58" s="166" customFormat="1" ht="15.75" customHeight="1" thickBot="1">
      <c r="D44" s="655">
        <v>1</v>
      </c>
      <c r="E44" s="656"/>
      <c r="F44" s="657"/>
      <c r="G44" s="658">
        <v>2</v>
      </c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60"/>
      <c r="U44" s="653">
        <v>3</v>
      </c>
      <c r="V44" s="654"/>
      <c r="W44" s="653">
        <v>4</v>
      </c>
      <c r="X44" s="654"/>
      <c r="Y44" s="653">
        <v>5</v>
      </c>
      <c r="Z44" s="654"/>
      <c r="AA44" s="653">
        <v>6</v>
      </c>
      <c r="AB44" s="654"/>
      <c r="AC44" s="653">
        <v>7</v>
      </c>
      <c r="AD44" s="654"/>
      <c r="AE44" s="653">
        <v>8</v>
      </c>
      <c r="AF44" s="654"/>
      <c r="AG44" s="653">
        <v>9</v>
      </c>
      <c r="AH44" s="654"/>
      <c r="AI44" s="653">
        <v>10</v>
      </c>
      <c r="AJ44" s="654"/>
      <c r="AK44" s="653">
        <v>11</v>
      </c>
      <c r="AL44" s="654"/>
      <c r="AM44" s="653">
        <v>12</v>
      </c>
      <c r="AN44" s="654"/>
      <c r="AO44" s="653">
        <v>13</v>
      </c>
      <c r="AP44" s="654"/>
      <c r="AQ44" s="653">
        <v>11</v>
      </c>
      <c r="AR44" s="654"/>
      <c r="AS44" s="653">
        <v>12</v>
      </c>
      <c r="AT44" s="654"/>
      <c r="AU44" s="653">
        <v>13</v>
      </c>
      <c r="AV44" s="654"/>
      <c r="AW44" s="653">
        <v>14</v>
      </c>
      <c r="AX44" s="654"/>
      <c r="AY44" s="653">
        <v>15</v>
      </c>
      <c r="AZ44" s="654"/>
      <c r="BA44" s="653">
        <v>16</v>
      </c>
      <c r="BB44" s="654"/>
      <c r="BC44" s="653">
        <v>17</v>
      </c>
      <c r="BD44" s="654"/>
      <c r="BE44" s="653">
        <v>18</v>
      </c>
      <c r="BF44" s="654"/>
    </row>
    <row r="45" spans="4:62" s="121" customFormat="1" ht="25.5" customHeight="1" thickBot="1">
      <c r="D45" s="804" t="s">
        <v>122</v>
      </c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805"/>
      <c r="AA45" s="805"/>
      <c r="AB45" s="805"/>
      <c r="AC45" s="805"/>
      <c r="AD45" s="805"/>
      <c r="AE45" s="805"/>
      <c r="AF45" s="805"/>
      <c r="AG45" s="805"/>
      <c r="AH45" s="805"/>
      <c r="AI45" s="805"/>
      <c r="AJ45" s="805"/>
      <c r="AK45" s="805"/>
      <c r="AL45" s="805"/>
      <c r="AM45" s="805"/>
      <c r="AN45" s="805"/>
      <c r="AO45" s="805"/>
      <c r="AP45" s="805"/>
      <c r="AQ45" s="805"/>
      <c r="AR45" s="805"/>
      <c r="AS45" s="805"/>
      <c r="AT45" s="805"/>
      <c r="AU45" s="805"/>
      <c r="AV45" s="805"/>
      <c r="AW45" s="805"/>
      <c r="AX45" s="805"/>
      <c r="AY45" s="805"/>
      <c r="AZ45" s="805"/>
      <c r="BA45" s="805"/>
      <c r="BB45" s="805"/>
      <c r="BC45" s="805"/>
      <c r="BD45" s="805"/>
      <c r="BE45" s="805"/>
      <c r="BF45" s="806"/>
      <c r="BH45" s="122"/>
      <c r="BI45" s="122"/>
      <c r="BJ45" s="122"/>
    </row>
    <row r="46" spans="2:62" s="123" customFormat="1" ht="25.5" customHeight="1" thickBot="1">
      <c r="B46" s="124"/>
      <c r="D46" s="761" t="s">
        <v>109</v>
      </c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762"/>
      <c r="V46" s="762"/>
      <c r="W46" s="606"/>
      <c r="X46" s="606"/>
      <c r="Y46" s="606"/>
      <c r="Z46" s="606"/>
      <c r="AA46" s="606"/>
      <c r="AB46" s="606"/>
      <c r="AC46" s="606"/>
      <c r="AD46" s="606"/>
      <c r="AE46" s="605"/>
      <c r="AF46" s="605"/>
      <c r="AG46" s="605"/>
      <c r="AH46" s="605"/>
      <c r="AI46" s="606"/>
      <c r="AJ46" s="606"/>
      <c r="AK46" s="606"/>
      <c r="AL46" s="606"/>
      <c r="AM46" s="606"/>
      <c r="AN46" s="606"/>
      <c r="AO46" s="606"/>
      <c r="AP46" s="606"/>
      <c r="AQ46" s="606"/>
      <c r="AR46" s="606"/>
      <c r="AS46" s="606"/>
      <c r="AT46" s="606"/>
      <c r="AU46" s="606"/>
      <c r="AV46" s="606"/>
      <c r="AW46" s="606"/>
      <c r="AX46" s="606"/>
      <c r="AY46" s="606"/>
      <c r="AZ46" s="606"/>
      <c r="BA46" s="606"/>
      <c r="BB46" s="606"/>
      <c r="BC46" s="606"/>
      <c r="BD46" s="606"/>
      <c r="BE46" s="606"/>
      <c r="BF46" s="608"/>
      <c r="BH46" s="125"/>
      <c r="BI46" s="164"/>
      <c r="BJ46" s="164"/>
    </row>
    <row r="47" spans="3:79" s="126" customFormat="1" ht="48" customHeight="1">
      <c r="C47" s="173"/>
      <c r="D47" s="523" t="s">
        <v>81</v>
      </c>
      <c r="E47" s="524"/>
      <c r="F47" s="525"/>
      <c r="G47" s="479" t="s">
        <v>202</v>
      </c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80"/>
      <c r="U47" s="526"/>
      <c r="V47" s="527"/>
      <c r="W47" s="601">
        <v>2</v>
      </c>
      <c r="X47" s="602"/>
      <c r="Y47" s="526"/>
      <c r="Z47" s="527"/>
      <c r="AA47" s="601">
        <v>2</v>
      </c>
      <c r="AB47" s="602"/>
      <c r="AC47" s="601">
        <v>2</v>
      </c>
      <c r="AD47" s="527"/>
      <c r="AE47" s="638">
        <f>AC47*30</f>
        <v>60</v>
      </c>
      <c r="AF47" s="637"/>
      <c r="AG47" s="636">
        <f>SUM(AI47:AN47)</f>
        <v>36</v>
      </c>
      <c r="AH47" s="637"/>
      <c r="AI47" s="526">
        <v>18</v>
      </c>
      <c r="AJ47" s="527"/>
      <c r="AK47" s="601">
        <v>18</v>
      </c>
      <c r="AL47" s="602"/>
      <c r="AM47" s="601"/>
      <c r="AN47" s="602"/>
      <c r="AO47" s="638">
        <f>AE47-AG47</f>
        <v>24</v>
      </c>
      <c r="AP47" s="637"/>
      <c r="AQ47" s="603"/>
      <c r="AR47" s="526"/>
      <c r="AS47" s="603">
        <v>2</v>
      </c>
      <c r="AT47" s="526"/>
      <c r="AU47" s="583"/>
      <c r="AV47" s="526"/>
      <c r="AW47" s="603"/>
      <c r="AX47" s="526"/>
      <c r="AY47" s="583"/>
      <c r="AZ47" s="526"/>
      <c r="BA47" s="603"/>
      <c r="BB47" s="526"/>
      <c r="BC47" s="583"/>
      <c r="BD47" s="526"/>
      <c r="BE47" s="603"/>
      <c r="BF47" s="582"/>
      <c r="BH47" s="174"/>
      <c r="BI47" s="175"/>
      <c r="BJ47" s="175"/>
      <c r="BL47" s="629"/>
      <c r="BM47" s="629"/>
      <c r="BN47" s="629"/>
      <c r="BO47" s="629"/>
      <c r="BP47" s="629"/>
      <c r="BQ47" s="629"/>
      <c r="BR47" s="629"/>
      <c r="BS47" s="629"/>
      <c r="BT47" s="629"/>
      <c r="BU47" s="629"/>
      <c r="BV47" s="629"/>
      <c r="BW47" s="629"/>
      <c r="BX47" s="629"/>
      <c r="BY47" s="629"/>
      <c r="BZ47" s="629"/>
      <c r="CA47" s="629"/>
    </row>
    <row r="48" spans="3:79" s="126" customFormat="1" ht="23.25" customHeight="1">
      <c r="C48" s="176"/>
      <c r="D48" s="630" t="s">
        <v>82</v>
      </c>
      <c r="E48" s="631"/>
      <c r="F48" s="632"/>
      <c r="G48" s="466" t="s">
        <v>182</v>
      </c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7"/>
      <c r="U48" s="506"/>
      <c r="V48" s="498"/>
      <c r="W48" s="501">
        <v>1</v>
      </c>
      <c r="X48" s="502"/>
      <c r="Y48" s="506"/>
      <c r="Z48" s="498"/>
      <c r="AA48" s="501">
        <v>1</v>
      </c>
      <c r="AB48" s="502"/>
      <c r="AC48" s="501">
        <v>2</v>
      </c>
      <c r="AD48" s="498"/>
      <c r="AE48" s="486">
        <f aca="true" t="shared" si="1" ref="AE48:AE56">AC48*30</f>
        <v>60</v>
      </c>
      <c r="AF48" s="487"/>
      <c r="AG48" s="500">
        <f aca="true" t="shared" si="2" ref="AG48:AG56">SUM(AI48:AN48)</f>
        <v>36</v>
      </c>
      <c r="AH48" s="487"/>
      <c r="AI48" s="506">
        <v>18</v>
      </c>
      <c r="AJ48" s="498"/>
      <c r="AK48" s="501">
        <v>18</v>
      </c>
      <c r="AL48" s="502"/>
      <c r="AM48" s="501"/>
      <c r="AN48" s="502"/>
      <c r="AO48" s="486">
        <f aca="true" t="shared" si="3" ref="AO48:AO53">AE48-AG48</f>
        <v>24</v>
      </c>
      <c r="AP48" s="487"/>
      <c r="AQ48" s="581">
        <v>2</v>
      </c>
      <c r="AR48" s="506"/>
      <c r="AS48" s="498"/>
      <c r="AT48" s="546"/>
      <c r="AU48" s="581"/>
      <c r="AV48" s="506"/>
      <c r="AW48" s="498"/>
      <c r="AX48" s="581"/>
      <c r="AY48" s="545"/>
      <c r="AZ48" s="506"/>
      <c r="BA48" s="498"/>
      <c r="BB48" s="546"/>
      <c r="BC48" s="545"/>
      <c r="BD48" s="506"/>
      <c r="BE48" s="581"/>
      <c r="BF48" s="546"/>
      <c r="BH48" s="127"/>
      <c r="BI48" s="127"/>
      <c r="BJ48" s="127"/>
      <c r="BL48" s="629"/>
      <c r="BM48" s="629"/>
      <c r="BN48" s="629"/>
      <c r="BO48" s="629"/>
      <c r="BP48" s="629"/>
      <c r="BQ48" s="629"/>
      <c r="BR48" s="629"/>
      <c r="BS48" s="629"/>
      <c r="BT48" s="629"/>
      <c r="BU48" s="629"/>
      <c r="BV48" s="629"/>
      <c r="BW48" s="629"/>
      <c r="BX48" s="629"/>
      <c r="BY48" s="629"/>
      <c r="BZ48" s="629"/>
      <c r="CA48" s="629"/>
    </row>
    <row r="49" spans="3:62" s="126" customFormat="1" ht="25.5" customHeight="1">
      <c r="C49" s="129"/>
      <c r="D49" s="630" t="s">
        <v>83</v>
      </c>
      <c r="E49" s="631"/>
      <c r="F49" s="632"/>
      <c r="G49" s="466" t="s">
        <v>134</v>
      </c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7"/>
      <c r="U49" s="506"/>
      <c r="V49" s="498"/>
      <c r="W49" s="545">
        <v>2.4</v>
      </c>
      <c r="X49" s="546"/>
      <c r="Y49" s="506"/>
      <c r="Z49" s="498"/>
      <c r="AA49" s="501">
        <v>1.3</v>
      </c>
      <c r="AB49" s="502"/>
      <c r="AC49" s="501">
        <v>5</v>
      </c>
      <c r="AD49" s="498"/>
      <c r="AE49" s="486">
        <f t="shared" si="1"/>
        <v>150</v>
      </c>
      <c r="AF49" s="487"/>
      <c r="AG49" s="500">
        <f t="shared" si="2"/>
        <v>144</v>
      </c>
      <c r="AH49" s="487"/>
      <c r="AI49" s="506"/>
      <c r="AJ49" s="498"/>
      <c r="AK49" s="501">
        <v>144</v>
      </c>
      <c r="AL49" s="502"/>
      <c r="AM49" s="501"/>
      <c r="AN49" s="502"/>
      <c r="AO49" s="486">
        <f t="shared" si="3"/>
        <v>6</v>
      </c>
      <c r="AP49" s="487"/>
      <c r="AQ49" s="581">
        <v>2</v>
      </c>
      <c r="AR49" s="506"/>
      <c r="AS49" s="581">
        <v>2</v>
      </c>
      <c r="AT49" s="506"/>
      <c r="AU49" s="545">
        <v>2</v>
      </c>
      <c r="AV49" s="506"/>
      <c r="AW49" s="581">
        <v>2</v>
      </c>
      <c r="AX49" s="506"/>
      <c r="AY49" s="545"/>
      <c r="AZ49" s="506"/>
      <c r="BA49" s="581"/>
      <c r="BB49" s="506"/>
      <c r="BC49" s="545"/>
      <c r="BD49" s="506"/>
      <c r="BE49" s="581"/>
      <c r="BF49" s="546"/>
      <c r="BH49" s="127"/>
      <c r="BI49" s="127"/>
      <c r="BJ49" s="127"/>
    </row>
    <row r="50" spans="4:62" s="126" customFormat="1" ht="24" customHeight="1">
      <c r="D50" s="630" t="s">
        <v>84</v>
      </c>
      <c r="E50" s="631"/>
      <c r="F50" s="632"/>
      <c r="G50" s="466" t="s">
        <v>133</v>
      </c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7"/>
      <c r="U50" s="506"/>
      <c r="V50" s="498"/>
      <c r="W50" s="545" t="s">
        <v>85</v>
      </c>
      <c r="X50" s="546"/>
      <c r="Y50" s="581"/>
      <c r="Z50" s="581"/>
      <c r="AA50" s="501">
        <v>1.3</v>
      </c>
      <c r="AB50" s="502"/>
      <c r="AC50" s="501">
        <v>6</v>
      </c>
      <c r="AD50" s="498"/>
      <c r="AE50" s="486">
        <f t="shared" si="1"/>
        <v>180</v>
      </c>
      <c r="AF50" s="487"/>
      <c r="AG50" s="500">
        <f t="shared" si="2"/>
        <v>144</v>
      </c>
      <c r="AH50" s="487"/>
      <c r="AI50" s="506"/>
      <c r="AJ50" s="498"/>
      <c r="AK50" s="501">
        <v>144</v>
      </c>
      <c r="AL50" s="502"/>
      <c r="AM50" s="501"/>
      <c r="AN50" s="502"/>
      <c r="AO50" s="486">
        <f t="shared" si="3"/>
        <v>36</v>
      </c>
      <c r="AP50" s="487"/>
      <c r="AQ50" s="581">
        <v>2</v>
      </c>
      <c r="AR50" s="506"/>
      <c r="AS50" s="498">
        <v>2</v>
      </c>
      <c r="AT50" s="546"/>
      <c r="AU50" s="545">
        <v>2</v>
      </c>
      <c r="AV50" s="506"/>
      <c r="AW50" s="498">
        <v>2</v>
      </c>
      <c r="AX50" s="581"/>
      <c r="AY50" s="545"/>
      <c r="AZ50" s="581"/>
      <c r="BA50" s="498"/>
      <c r="BB50" s="546"/>
      <c r="BC50" s="545"/>
      <c r="BD50" s="581"/>
      <c r="BE50" s="498"/>
      <c r="BF50" s="546"/>
      <c r="BH50" s="127"/>
      <c r="BI50" s="127"/>
      <c r="BJ50" s="127"/>
    </row>
    <row r="51" spans="4:62" s="126" customFormat="1" ht="21.75" customHeight="1">
      <c r="D51" s="630" t="s">
        <v>120</v>
      </c>
      <c r="E51" s="631"/>
      <c r="F51" s="632"/>
      <c r="G51" s="466" t="s">
        <v>147</v>
      </c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7"/>
      <c r="U51" s="497"/>
      <c r="V51" s="498"/>
      <c r="W51" s="639">
        <v>7</v>
      </c>
      <c r="X51" s="640"/>
      <c r="Y51" s="506"/>
      <c r="Z51" s="498"/>
      <c r="AA51" s="501">
        <v>7</v>
      </c>
      <c r="AB51" s="502"/>
      <c r="AC51" s="641">
        <v>4</v>
      </c>
      <c r="AD51" s="641"/>
      <c r="AE51" s="486">
        <f t="shared" si="1"/>
        <v>120</v>
      </c>
      <c r="AF51" s="487"/>
      <c r="AG51" s="500">
        <f t="shared" si="2"/>
        <v>72</v>
      </c>
      <c r="AH51" s="487"/>
      <c r="AI51" s="641">
        <v>36</v>
      </c>
      <c r="AJ51" s="641"/>
      <c r="AK51" s="639">
        <v>36</v>
      </c>
      <c r="AL51" s="640"/>
      <c r="AM51" s="639"/>
      <c r="AN51" s="640"/>
      <c r="AO51" s="486">
        <f t="shared" si="3"/>
        <v>48</v>
      </c>
      <c r="AP51" s="487"/>
      <c r="AQ51" s="506"/>
      <c r="AR51" s="494"/>
      <c r="AS51" s="494"/>
      <c r="AT51" s="498"/>
      <c r="AU51" s="501"/>
      <c r="AV51" s="494"/>
      <c r="AW51" s="494"/>
      <c r="AX51" s="502"/>
      <c r="AY51" s="506"/>
      <c r="AZ51" s="494"/>
      <c r="BA51" s="494"/>
      <c r="BB51" s="498"/>
      <c r="BC51" s="501">
        <v>2</v>
      </c>
      <c r="BD51" s="494"/>
      <c r="BE51" s="494"/>
      <c r="BF51" s="502"/>
      <c r="BH51" s="127"/>
      <c r="BI51" s="127"/>
      <c r="BJ51" s="127"/>
    </row>
    <row r="52" spans="4:62" s="126" customFormat="1" ht="21.75" customHeight="1">
      <c r="D52" s="476" t="s">
        <v>121</v>
      </c>
      <c r="E52" s="477"/>
      <c r="F52" s="478"/>
      <c r="G52" s="633" t="s">
        <v>187</v>
      </c>
      <c r="H52" s="634"/>
      <c r="I52" s="634"/>
      <c r="J52" s="634"/>
      <c r="K52" s="634"/>
      <c r="L52" s="634"/>
      <c r="M52" s="634"/>
      <c r="N52" s="634"/>
      <c r="O52" s="634"/>
      <c r="P52" s="634"/>
      <c r="Q52" s="634"/>
      <c r="R52" s="634"/>
      <c r="S52" s="634"/>
      <c r="T52" s="635"/>
      <c r="U52" s="497"/>
      <c r="V52" s="498"/>
      <c r="W52" s="545">
        <v>7</v>
      </c>
      <c r="X52" s="546"/>
      <c r="Y52" s="506"/>
      <c r="Z52" s="498"/>
      <c r="AA52" s="501">
        <v>7</v>
      </c>
      <c r="AB52" s="502"/>
      <c r="AC52" s="545">
        <v>4</v>
      </c>
      <c r="AD52" s="581"/>
      <c r="AE52" s="486">
        <f t="shared" si="1"/>
        <v>120</v>
      </c>
      <c r="AF52" s="487"/>
      <c r="AG52" s="500">
        <f t="shared" si="2"/>
        <v>72</v>
      </c>
      <c r="AH52" s="487"/>
      <c r="AI52" s="581">
        <v>36</v>
      </c>
      <c r="AJ52" s="581"/>
      <c r="AK52" s="545">
        <v>28</v>
      </c>
      <c r="AL52" s="546"/>
      <c r="AM52" s="545">
        <v>8</v>
      </c>
      <c r="AN52" s="546"/>
      <c r="AO52" s="486">
        <f t="shared" si="3"/>
        <v>48</v>
      </c>
      <c r="AP52" s="487"/>
      <c r="AQ52" s="506"/>
      <c r="AR52" s="494"/>
      <c r="AS52" s="494"/>
      <c r="AT52" s="498"/>
      <c r="AU52" s="501"/>
      <c r="AV52" s="494"/>
      <c r="AW52" s="494"/>
      <c r="AX52" s="502"/>
      <c r="AY52" s="506"/>
      <c r="AZ52" s="494"/>
      <c r="BA52" s="494"/>
      <c r="BB52" s="498"/>
      <c r="BC52" s="501">
        <v>2</v>
      </c>
      <c r="BD52" s="494"/>
      <c r="BE52" s="494"/>
      <c r="BF52" s="502"/>
      <c r="BH52" s="127"/>
      <c r="BI52" s="127"/>
      <c r="BJ52" s="127"/>
    </row>
    <row r="53" spans="4:62" s="126" customFormat="1" ht="21.75" customHeight="1">
      <c r="D53" s="630" t="s">
        <v>167</v>
      </c>
      <c r="E53" s="631"/>
      <c r="F53" s="632"/>
      <c r="G53" s="466" t="s">
        <v>163</v>
      </c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7"/>
      <c r="U53" s="457" t="s">
        <v>176</v>
      </c>
      <c r="V53" s="456"/>
      <c r="W53" s="493"/>
      <c r="X53" s="498"/>
      <c r="Y53" s="501" t="s">
        <v>176</v>
      </c>
      <c r="Z53" s="498"/>
      <c r="AA53" s="501" t="s">
        <v>176</v>
      </c>
      <c r="AB53" s="498"/>
      <c r="AC53" s="493">
        <v>18</v>
      </c>
      <c r="AD53" s="498"/>
      <c r="AE53" s="486">
        <f t="shared" si="1"/>
        <v>540</v>
      </c>
      <c r="AF53" s="487"/>
      <c r="AG53" s="500">
        <f t="shared" si="2"/>
        <v>270</v>
      </c>
      <c r="AH53" s="487"/>
      <c r="AI53" s="497">
        <v>108</v>
      </c>
      <c r="AJ53" s="498"/>
      <c r="AK53" s="493">
        <v>162</v>
      </c>
      <c r="AL53" s="498"/>
      <c r="AM53" s="493"/>
      <c r="AN53" s="498"/>
      <c r="AO53" s="486">
        <f t="shared" si="3"/>
        <v>270</v>
      </c>
      <c r="AP53" s="487"/>
      <c r="AQ53" s="493">
        <v>5</v>
      </c>
      <c r="AR53" s="494"/>
      <c r="AS53" s="497">
        <v>5</v>
      </c>
      <c r="AT53" s="498"/>
      <c r="AU53" s="493">
        <v>5</v>
      </c>
      <c r="AV53" s="494"/>
      <c r="AW53" s="497"/>
      <c r="AX53" s="498"/>
      <c r="AY53" s="493"/>
      <c r="AZ53" s="494"/>
      <c r="BA53" s="497"/>
      <c r="BB53" s="498"/>
      <c r="BC53" s="493"/>
      <c r="BD53" s="494"/>
      <c r="BE53" s="497"/>
      <c r="BF53" s="502"/>
      <c r="BH53" s="127"/>
      <c r="BI53" s="127"/>
      <c r="BJ53" s="127"/>
    </row>
    <row r="54" spans="4:62" s="126" customFormat="1" ht="21.75" customHeight="1">
      <c r="D54" s="476" t="s">
        <v>168</v>
      </c>
      <c r="E54" s="477"/>
      <c r="F54" s="478"/>
      <c r="G54" s="466" t="s">
        <v>164</v>
      </c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7"/>
      <c r="U54" s="457">
        <v>1.2</v>
      </c>
      <c r="V54" s="456"/>
      <c r="W54" s="457"/>
      <c r="X54" s="456"/>
      <c r="Y54" s="457"/>
      <c r="Z54" s="456"/>
      <c r="AA54" s="457"/>
      <c r="AB54" s="456"/>
      <c r="AC54" s="457">
        <v>10</v>
      </c>
      <c r="AD54" s="455"/>
      <c r="AE54" s="486">
        <f t="shared" si="1"/>
        <v>300</v>
      </c>
      <c r="AF54" s="487"/>
      <c r="AG54" s="500">
        <f t="shared" si="2"/>
        <v>144</v>
      </c>
      <c r="AH54" s="487"/>
      <c r="AI54" s="455">
        <v>72</v>
      </c>
      <c r="AJ54" s="456"/>
      <c r="AK54" s="457">
        <v>36</v>
      </c>
      <c r="AL54" s="456"/>
      <c r="AM54" s="457">
        <v>36</v>
      </c>
      <c r="AN54" s="456"/>
      <c r="AO54" s="486">
        <f>AE54-AG54</f>
        <v>156</v>
      </c>
      <c r="AP54" s="487"/>
      <c r="AQ54" s="493">
        <v>4</v>
      </c>
      <c r="AR54" s="494"/>
      <c r="AS54" s="455">
        <v>4</v>
      </c>
      <c r="AT54" s="456"/>
      <c r="AU54" s="457"/>
      <c r="AV54" s="465"/>
      <c r="AW54" s="455"/>
      <c r="AX54" s="456"/>
      <c r="AY54" s="457"/>
      <c r="AZ54" s="465"/>
      <c r="BA54" s="455"/>
      <c r="BB54" s="456"/>
      <c r="BC54" s="457"/>
      <c r="BD54" s="465"/>
      <c r="BE54" s="455"/>
      <c r="BF54" s="456"/>
      <c r="BH54" s="127"/>
      <c r="BI54" s="127"/>
      <c r="BJ54" s="127"/>
    </row>
    <row r="55" spans="4:62" s="126" customFormat="1" ht="21.75" customHeight="1">
      <c r="D55" s="630" t="s">
        <v>209</v>
      </c>
      <c r="E55" s="631"/>
      <c r="F55" s="632"/>
      <c r="G55" s="466" t="s">
        <v>165</v>
      </c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7"/>
      <c r="U55" s="457">
        <v>1.2</v>
      </c>
      <c r="V55" s="456"/>
      <c r="W55" s="457"/>
      <c r="X55" s="456"/>
      <c r="Y55" s="457"/>
      <c r="Z55" s="456"/>
      <c r="AA55" s="457">
        <v>1.2</v>
      </c>
      <c r="AB55" s="456"/>
      <c r="AC55" s="457">
        <v>10</v>
      </c>
      <c r="AD55" s="455"/>
      <c r="AE55" s="486">
        <f t="shared" si="1"/>
        <v>300</v>
      </c>
      <c r="AF55" s="487"/>
      <c r="AG55" s="500">
        <f t="shared" si="2"/>
        <v>180</v>
      </c>
      <c r="AH55" s="487"/>
      <c r="AI55" s="455">
        <v>72</v>
      </c>
      <c r="AJ55" s="456"/>
      <c r="AK55" s="457">
        <v>108</v>
      </c>
      <c r="AL55" s="456"/>
      <c r="AM55" s="457"/>
      <c r="AN55" s="456"/>
      <c r="AO55" s="486">
        <f>AE55-AG55</f>
        <v>120</v>
      </c>
      <c r="AP55" s="487"/>
      <c r="AQ55" s="493">
        <v>5</v>
      </c>
      <c r="AR55" s="494"/>
      <c r="AS55" s="455">
        <v>5</v>
      </c>
      <c r="AT55" s="456"/>
      <c r="AU55" s="457"/>
      <c r="AV55" s="465"/>
      <c r="AW55" s="455"/>
      <c r="AX55" s="456"/>
      <c r="AY55" s="457"/>
      <c r="AZ55" s="465"/>
      <c r="BA55" s="455"/>
      <c r="BB55" s="456"/>
      <c r="BC55" s="457"/>
      <c r="BD55" s="465"/>
      <c r="BE55" s="455"/>
      <c r="BF55" s="456"/>
      <c r="BH55" s="127"/>
      <c r="BI55" s="127"/>
      <c r="BJ55" s="127"/>
    </row>
    <row r="56" spans="4:62" s="126" customFormat="1" ht="25.5" customHeight="1" thickBot="1">
      <c r="D56" s="476" t="s">
        <v>210</v>
      </c>
      <c r="E56" s="477"/>
      <c r="F56" s="478"/>
      <c r="G56" s="466" t="s">
        <v>166</v>
      </c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7"/>
      <c r="U56" s="457"/>
      <c r="V56" s="456"/>
      <c r="W56" s="501">
        <v>2</v>
      </c>
      <c r="X56" s="498"/>
      <c r="Y56" s="493"/>
      <c r="Z56" s="498"/>
      <c r="AA56" s="493">
        <v>2</v>
      </c>
      <c r="AB56" s="498"/>
      <c r="AC56" s="493">
        <v>4</v>
      </c>
      <c r="AD56" s="498"/>
      <c r="AE56" s="495">
        <f t="shared" si="1"/>
        <v>120</v>
      </c>
      <c r="AF56" s="496"/>
      <c r="AG56" s="764">
        <f t="shared" si="2"/>
        <v>72</v>
      </c>
      <c r="AH56" s="496"/>
      <c r="AI56" s="497">
        <v>18</v>
      </c>
      <c r="AJ56" s="498"/>
      <c r="AK56" s="493">
        <v>54</v>
      </c>
      <c r="AL56" s="498"/>
      <c r="AM56" s="493"/>
      <c r="AN56" s="498"/>
      <c r="AO56" s="495">
        <f>AE56-AG56</f>
        <v>48</v>
      </c>
      <c r="AP56" s="496"/>
      <c r="AQ56" s="493"/>
      <c r="AR56" s="494"/>
      <c r="AS56" s="497">
        <v>4</v>
      </c>
      <c r="AT56" s="498"/>
      <c r="AU56" s="493"/>
      <c r="AV56" s="494"/>
      <c r="AW56" s="497"/>
      <c r="AX56" s="498"/>
      <c r="AY56" s="493"/>
      <c r="AZ56" s="494"/>
      <c r="BA56" s="497"/>
      <c r="BB56" s="498"/>
      <c r="BC56" s="493"/>
      <c r="BD56" s="494"/>
      <c r="BE56" s="497"/>
      <c r="BF56" s="502"/>
      <c r="BH56" s="127"/>
      <c r="BI56" s="127"/>
      <c r="BJ56" s="127"/>
    </row>
    <row r="57" spans="4:62" s="126" customFormat="1" ht="21.75" customHeight="1" thickBot="1">
      <c r="D57" s="661" t="s">
        <v>123</v>
      </c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475">
        <v>7</v>
      </c>
      <c r="V57" s="475"/>
      <c r="W57" s="475">
        <v>9</v>
      </c>
      <c r="X57" s="475"/>
      <c r="Y57" s="475">
        <v>3</v>
      </c>
      <c r="Z57" s="475"/>
      <c r="AA57" s="803">
        <v>14</v>
      </c>
      <c r="AB57" s="803"/>
      <c r="AC57" s="475">
        <f>SUM(AC47:AD56)</f>
        <v>65</v>
      </c>
      <c r="AD57" s="490"/>
      <c r="AE57" s="744">
        <f>SUM(AE47:AF56)</f>
        <v>1950</v>
      </c>
      <c r="AF57" s="745"/>
      <c r="AG57" s="744">
        <f>SUM(AG47:AH56)</f>
        <v>1170</v>
      </c>
      <c r="AH57" s="745"/>
      <c r="AI57" s="475">
        <f>SUM(AI47:AJ56)</f>
        <v>378</v>
      </c>
      <c r="AJ57" s="490"/>
      <c r="AK57" s="475">
        <f>SUM(AK47:AL56)</f>
        <v>748</v>
      </c>
      <c r="AL57" s="490"/>
      <c r="AM57" s="475">
        <f>SUM(AM47:AN56)</f>
        <v>44</v>
      </c>
      <c r="AN57" s="490"/>
      <c r="AO57" s="475">
        <f>SUM(AO47:AP56)</f>
        <v>780</v>
      </c>
      <c r="AP57" s="490"/>
      <c r="AQ57" s="475">
        <f>SUM(AQ47:AR56)</f>
        <v>20</v>
      </c>
      <c r="AR57" s="490"/>
      <c r="AS57" s="475">
        <f>SUM(AS47:AT56)</f>
        <v>24</v>
      </c>
      <c r="AT57" s="490"/>
      <c r="AU57" s="475">
        <f>SUM(AU47:AV56)</f>
        <v>9</v>
      </c>
      <c r="AV57" s="490"/>
      <c r="AW57" s="475">
        <f>SUM(AW47:AX56)</f>
        <v>4</v>
      </c>
      <c r="AX57" s="490"/>
      <c r="AY57" s="475">
        <f>SUM(AY47:AZ56)</f>
        <v>0</v>
      </c>
      <c r="AZ57" s="490"/>
      <c r="BA57" s="475">
        <f>SUM(BA47:BB56)</f>
        <v>0</v>
      </c>
      <c r="BB57" s="490"/>
      <c r="BC57" s="475">
        <f>SUM(BC47:BD56)</f>
        <v>4</v>
      </c>
      <c r="BD57" s="490"/>
      <c r="BE57" s="475">
        <f>SUM(BE47:BF56)</f>
        <v>0</v>
      </c>
      <c r="BF57" s="475"/>
      <c r="BH57" s="165"/>
      <c r="BI57" s="127"/>
      <c r="BJ57" s="127"/>
    </row>
    <row r="58" spans="4:62" s="126" customFormat="1" ht="21.75" customHeight="1" thickBot="1">
      <c r="D58" s="604" t="s">
        <v>113</v>
      </c>
      <c r="E58" s="605"/>
      <c r="F58" s="605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5"/>
      <c r="AF58" s="605"/>
      <c r="AG58" s="605"/>
      <c r="AH58" s="605"/>
      <c r="AI58" s="606"/>
      <c r="AJ58" s="606"/>
      <c r="AK58" s="606"/>
      <c r="AL58" s="606"/>
      <c r="AM58" s="606"/>
      <c r="AN58" s="606"/>
      <c r="AO58" s="605"/>
      <c r="AP58" s="605"/>
      <c r="AQ58" s="606"/>
      <c r="AR58" s="606"/>
      <c r="AS58" s="606"/>
      <c r="AT58" s="606"/>
      <c r="AU58" s="606"/>
      <c r="AV58" s="606"/>
      <c r="AW58" s="606"/>
      <c r="AX58" s="606"/>
      <c r="AY58" s="606"/>
      <c r="AZ58" s="606"/>
      <c r="BA58" s="606"/>
      <c r="BB58" s="606"/>
      <c r="BC58" s="606"/>
      <c r="BD58" s="606"/>
      <c r="BE58" s="606"/>
      <c r="BF58" s="608"/>
      <c r="BH58" s="165"/>
      <c r="BI58" s="127"/>
      <c r="BJ58" s="127"/>
    </row>
    <row r="59" spans="4:62" s="126" customFormat="1" ht="21.75" customHeight="1">
      <c r="D59" s="483" t="s">
        <v>90</v>
      </c>
      <c r="E59" s="484"/>
      <c r="F59" s="485"/>
      <c r="G59" s="479" t="s">
        <v>169</v>
      </c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80"/>
      <c r="U59" s="481"/>
      <c r="V59" s="482"/>
      <c r="W59" s="481">
        <v>3</v>
      </c>
      <c r="X59" s="482"/>
      <c r="Y59" s="481">
        <v>3</v>
      </c>
      <c r="Z59" s="482"/>
      <c r="AA59" s="481"/>
      <c r="AB59" s="482"/>
      <c r="AC59" s="481">
        <v>4</v>
      </c>
      <c r="AD59" s="499"/>
      <c r="AE59" s="488">
        <f>AC59*30</f>
        <v>120</v>
      </c>
      <c r="AF59" s="642"/>
      <c r="AG59" s="488">
        <f>+SUM(AI59:AN59)</f>
        <v>72</v>
      </c>
      <c r="AH59" s="489"/>
      <c r="AI59" s="499">
        <v>36</v>
      </c>
      <c r="AJ59" s="482"/>
      <c r="AK59" s="481">
        <v>18</v>
      </c>
      <c r="AL59" s="482"/>
      <c r="AM59" s="481">
        <v>18</v>
      </c>
      <c r="AN59" s="499"/>
      <c r="AO59" s="488">
        <f>AE59-AG59</f>
        <v>48</v>
      </c>
      <c r="AP59" s="489"/>
      <c r="AQ59" s="499"/>
      <c r="AR59" s="492"/>
      <c r="AS59" s="491"/>
      <c r="AT59" s="482"/>
      <c r="AU59" s="481">
        <v>4</v>
      </c>
      <c r="AV59" s="492"/>
      <c r="AW59" s="491"/>
      <c r="AX59" s="482"/>
      <c r="AY59" s="481"/>
      <c r="AZ59" s="492"/>
      <c r="BA59" s="491"/>
      <c r="BB59" s="482"/>
      <c r="BC59" s="481"/>
      <c r="BD59" s="492"/>
      <c r="BE59" s="491"/>
      <c r="BF59" s="482"/>
      <c r="BH59" s="165"/>
      <c r="BI59" s="127"/>
      <c r="BJ59" s="127"/>
    </row>
    <row r="60" spans="4:62" s="126" customFormat="1" ht="44.25" customHeight="1">
      <c r="D60" s="460" t="s">
        <v>189</v>
      </c>
      <c r="E60" s="461"/>
      <c r="F60" s="462"/>
      <c r="G60" s="466" t="s">
        <v>170</v>
      </c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7"/>
      <c r="U60" s="470">
        <v>5</v>
      </c>
      <c r="V60" s="473"/>
      <c r="W60" s="470">
        <v>4</v>
      </c>
      <c r="X60" s="473"/>
      <c r="Y60" s="470"/>
      <c r="Z60" s="473"/>
      <c r="AA60" s="470">
        <v>4.5</v>
      </c>
      <c r="AB60" s="473"/>
      <c r="AC60" s="470">
        <v>8</v>
      </c>
      <c r="AD60" s="474"/>
      <c r="AE60" s="458">
        <f aca="true" t="shared" si="4" ref="AE60:AE78">AC60*30</f>
        <v>240</v>
      </c>
      <c r="AF60" s="463"/>
      <c r="AG60" s="458">
        <f aca="true" t="shared" si="5" ref="AG60:AG78">+SUM(AI60:AN60)</f>
        <v>144</v>
      </c>
      <c r="AH60" s="459"/>
      <c r="AI60" s="474">
        <v>72</v>
      </c>
      <c r="AJ60" s="473"/>
      <c r="AK60" s="470">
        <v>36</v>
      </c>
      <c r="AL60" s="473"/>
      <c r="AM60" s="470">
        <v>36</v>
      </c>
      <c r="AN60" s="474"/>
      <c r="AO60" s="458">
        <f aca="true" t="shared" si="6" ref="AO60:AO78">AE60-AG60</f>
        <v>96</v>
      </c>
      <c r="AP60" s="459"/>
      <c r="AQ60" s="474"/>
      <c r="AR60" s="471"/>
      <c r="AS60" s="472"/>
      <c r="AT60" s="473"/>
      <c r="AU60" s="470"/>
      <c r="AV60" s="471"/>
      <c r="AW60" s="472">
        <v>4</v>
      </c>
      <c r="AX60" s="473"/>
      <c r="AY60" s="470">
        <v>4</v>
      </c>
      <c r="AZ60" s="471"/>
      <c r="BA60" s="472"/>
      <c r="BB60" s="473"/>
      <c r="BC60" s="470"/>
      <c r="BD60" s="471"/>
      <c r="BE60" s="472"/>
      <c r="BF60" s="473"/>
      <c r="BH60" s="165"/>
      <c r="BI60" s="127"/>
      <c r="BJ60" s="127"/>
    </row>
    <row r="61" spans="4:62" s="126" customFormat="1" ht="21.75" customHeight="1">
      <c r="D61" s="460" t="s">
        <v>190</v>
      </c>
      <c r="E61" s="461"/>
      <c r="F61" s="462"/>
      <c r="G61" s="466" t="s">
        <v>171</v>
      </c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7"/>
      <c r="U61" s="470">
        <v>6</v>
      </c>
      <c r="V61" s="473"/>
      <c r="W61" s="470">
        <v>5</v>
      </c>
      <c r="X61" s="473"/>
      <c r="Y61" s="470">
        <v>5.6</v>
      </c>
      <c r="Z61" s="473"/>
      <c r="AA61" s="470">
        <v>5.6</v>
      </c>
      <c r="AB61" s="473"/>
      <c r="AC61" s="470">
        <v>10</v>
      </c>
      <c r="AD61" s="474"/>
      <c r="AE61" s="458">
        <f t="shared" si="4"/>
        <v>300</v>
      </c>
      <c r="AF61" s="463"/>
      <c r="AG61" s="458">
        <f t="shared" si="5"/>
        <v>126</v>
      </c>
      <c r="AH61" s="459"/>
      <c r="AI61" s="474">
        <v>72</v>
      </c>
      <c r="AJ61" s="473"/>
      <c r="AK61" s="470">
        <v>36</v>
      </c>
      <c r="AL61" s="473"/>
      <c r="AM61" s="470">
        <v>18</v>
      </c>
      <c r="AN61" s="474"/>
      <c r="AO61" s="458">
        <f t="shared" si="6"/>
        <v>174</v>
      </c>
      <c r="AP61" s="459"/>
      <c r="AQ61" s="474"/>
      <c r="AR61" s="471"/>
      <c r="AS61" s="472"/>
      <c r="AT61" s="473"/>
      <c r="AU61" s="470"/>
      <c r="AV61" s="471"/>
      <c r="AW61" s="472"/>
      <c r="AX61" s="473"/>
      <c r="AY61" s="470">
        <v>4</v>
      </c>
      <c r="AZ61" s="471"/>
      <c r="BA61" s="472">
        <v>3</v>
      </c>
      <c r="BB61" s="473"/>
      <c r="BC61" s="470"/>
      <c r="BD61" s="471"/>
      <c r="BE61" s="472"/>
      <c r="BF61" s="473"/>
      <c r="BH61" s="165"/>
      <c r="BI61" s="127"/>
      <c r="BJ61" s="127"/>
    </row>
    <row r="62" spans="4:62" s="126" customFormat="1" ht="21.75" customHeight="1">
      <c r="D62" s="460" t="s">
        <v>191</v>
      </c>
      <c r="E62" s="461"/>
      <c r="F62" s="462"/>
      <c r="G62" s="466" t="s">
        <v>172</v>
      </c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7"/>
      <c r="U62" s="470"/>
      <c r="V62" s="473"/>
      <c r="W62" s="470">
        <v>4</v>
      </c>
      <c r="X62" s="473"/>
      <c r="Y62" s="470">
        <v>4</v>
      </c>
      <c r="Z62" s="473"/>
      <c r="AA62" s="470">
        <v>4</v>
      </c>
      <c r="AB62" s="473"/>
      <c r="AC62" s="470">
        <v>4</v>
      </c>
      <c r="AD62" s="474"/>
      <c r="AE62" s="458">
        <f t="shared" si="4"/>
        <v>120</v>
      </c>
      <c r="AF62" s="463"/>
      <c r="AG62" s="458">
        <f t="shared" si="5"/>
        <v>54</v>
      </c>
      <c r="AH62" s="459"/>
      <c r="AI62" s="474">
        <v>36</v>
      </c>
      <c r="AJ62" s="473"/>
      <c r="AK62" s="470">
        <v>18</v>
      </c>
      <c r="AL62" s="473"/>
      <c r="AM62" s="470"/>
      <c r="AN62" s="474"/>
      <c r="AO62" s="458">
        <f t="shared" si="6"/>
        <v>66</v>
      </c>
      <c r="AP62" s="459"/>
      <c r="AQ62" s="474"/>
      <c r="AR62" s="471"/>
      <c r="AS62" s="472"/>
      <c r="AT62" s="473"/>
      <c r="AU62" s="470"/>
      <c r="AV62" s="471"/>
      <c r="AW62" s="472">
        <v>3</v>
      </c>
      <c r="AX62" s="473"/>
      <c r="AY62" s="470"/>
      <c r="AZ62" s="471"/>
      <c r="BA62" s="472"/>
      <c r="BB62" s="473"/>
      <c r="BC62" s="470"/>
      <c r="BD62" s="471"/>
      <c r="BE62" s="472"/>
      <c r="BF62" s="473"/>
      <c r="BH62" s="165"/>
      <c r="BI62" s="127"/>
      <c r="BJ62" s="127"/>
    </row>
    <row r="63" spans="4:62" s="126" customFormat="1" ht="21.75" customHeight="1">
      <c r="D63" s="460" t="s">
        <v>192</v>
      </c>
      <c r="E63" s="461"/>
      <c r="F63" s="462"/>
      <c r="G63" s="466" t="s">
        <v>173</v>
      </c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7"/>
      <c r="U63" s="470">
        <v>6</v>
      </c>
      <c r="V63" s="473"/>
      <c r="W63" s="470">
        <v>5</v>
      </c>
      <c r="X63" s="473"/>
      <c r="Y63" s="470"/>
      <c r="Z63" s="473"/>
      <c r="AA63" s="470">
        <v>5.6</v>
      </c>
      <c r="AB63" s="473"/>
      <c r="AC63" s="470">
        <v>8</v>
      </c>
      <c r="AD63" s="474"/>
      <c r="AE63" s="458">
        <f t="shared" si="4"/>
        <v>240</v>
      </c>
      <c r="AF63" s="463"/>
      <c r="AG63" s="458">
        <f t="shared" si="5"/>
        <v>108</v>
      </c>
      <c r="AH63" s="459"/>
      <c r="AI63" s="474">
        <v>36</v>
      </c>
      <c r="AJ63" s="473"/>
      <c r="AK63" s="470">
        <v>72</v>
      </c>
      <c r="AL63" s="473"/>
      <c r="AM63" s="470"/>
      <c r="AN63" s="474"/>
      <c r="AO63" s="458">
        <f t="shared" si="6"/>
        <v>132</v>
      </c>
      <c r="AP63" s="459"/>
      <c r="AQ63" s="474"/>
      <c r="AR63" s="471"/>
      <c r="AS63" s="472"/>
      <c r="AT63" s="473"/>
      <c r="AU63" s="470"/>
      <c r="AV63" s="471"/>
      <c r="AW63" s="472"/>
      <c r="AX63" s="473"/>
      <c r="AY63" s="470">
        <v>3</v>
      </c>
      <c r="AZ63" s="471"/>
      <c r="BA63" s="472">
        <v>3</v>
      </c>
      <c r="BB63" s="473"/>
      <c r="BC63" s="470"/>
      <c r="BD63" s="471"/>
      <c r="BE63" s="472"/>
      <c r="BF63" s="473"/>
      <c r="BH63" s="165"/>
      <c r="BI63" s="127"/>
      <c r="BJ63" s="127"/>
    </row>
    <row r="64" spans="4:62" s="126" customFormat="1" ht="21.75" customHeight="1">
      <c r="D64" s="460" t="s">
        <v>193</v>
      </c>
      <c r="E64" s="461"/>
      <c r="F64" s="462"/>
      <c r="G64" s="466" t="s">
        <v>174</v>
      </c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7"/>
      <c r="U64" s="470">
        <v>7</v>
      </c>
      <c r="V64" s="473"/>
      <c r="W64" s="470"/>
      <c r="X64" s="473"/>
      <c r="Y64" s="470">
        <v>7</v>
      </c>
      <c r="Z64" s="473"/>
      <c r="AA64" s="470">
        <v>7</v>
      </c>
      <c r="AB64" s="473"/>
      <c r="AC64" s="470">
        <v>5</v>
      </c>
      <c r="AD64" s="474"/>
      <c r="AE64" s="458">
        <f t="shared" si="4"/>
        <v>150</v>
      </c>
      <c r="AF64" s="463"/>
      <c r="AG64" s="458">
        <f t="shared" si="5"/>
        <v>72</v>
      </c>
      <c r="AH64" s="459"/>
      <c r="AI64" s="474">
        <v>36</v>
      </c>
      <c r="AJ64" s="473"/>
      <c r="AK64" s="470">
        <v>36</v>
      </c>
      <c r="AL64" s="473"/>
      <c r="AM64" s="470"/>
      <c r="AN64" s="474"/>
      <c r="AO64" s="458">
        <f t="shared" si="6"/>
        <v>78</v>
      </c>
      <c r="AP64" s="459"/>
      <c r="AQ64" s="474"/>
      <c r="AR64" s="471"/>
      <c r="AS64" s="472"/>
      <c r="AT64" s="473"/>
      <c r="AU64" s="470"/>
      <c r="AV64" s="471"/>
      <c r="AW64" s="472"/>
      <c r="AX64" s="473"/>
      <c r="AY64" s="470"/>
      <c r="AZ64" s="471"/>
      <c r="BA64" s="472"/>
      <c r="BB64" s="473"/>
      <c r="BC64" s="470">
        <v>4</v>
      </c>
      <c r="BD64" s="471"/>
      <c r="BE64" s="472"/>
      <c r="BF64" s="473"/>
      <c r="BH64" s="165"/>
      <c r="BI64" s="127"/>
      <c r="BJ64" s="127"/>
    </row>
    <row r="65" spans="4:62" s="126" customFormat="1" ht="21.75" customHeight="1">
      <c r="D65" s="460" t="s">
        <v>194</v>
      </c>
      <c r="E65" s="461"/>
      <c r="F65" s="462"/>
      <c r="G65" s="466" t="s">
        <v>175</v>
      </c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7"/>
      <c r="U65" s="470"/>
      <c r="V65" s="473"/>
      <c r="W65" s="470">
        <v>8</v>
      </c>
      <c r="X65" s="473"/>
      <c r="Y65" s="470">
        <v>8</v>
      </c>
      <c r="Z65" s="473"/>
      <c r="AA65" s="470">
        <v>8</v>
      </c>
      <c r="AB65" s="473"/>
      <c r="AC65" s="470">
        <v>4</v>
      </c>
      <c r="AD65" s="474"/>
      <c r="AE65" s="458">
        <f t="shared" si="4"/>
        <v>120</v>
      </c>
      <c r="AF65" s="463"/>
      <c r="AG65" s="458">
        <f t="shared" si="5"/>
        <v>54</v>
      </c>
      <c r="AH65" s="459"/>
      <c r="AI65" s="474">
        <v>18</v>
      </c>
      <c r="AJ65" s="473"/>
      <c r="AK65" s="470">
        <v>36</v>
      </c>
      <c r="AL65" s="473"/>
      <c r="AM65" s="470"/>
      <c r="AN65" s="474"/>
      <c r="AO65" s="458">
        <f t="shared" si="6"/>
        <v>66</v>
      </c>
      <c r="AP65" s="459"/>
      <c r="AQ65" s="474"/>
      <c r="AR65" s="471"/>
      <c r="AS65" s="472"/>
      <c r="AT65" s="473"/>
      <c r="AU65" s="470"/>
      <c r="AV65" s="471"/>
      <c r="AW65" s="472"/>
      <c r="AX65" s="473"/>
      <c r="AY65" s="470"/>
      <c r="AZ65" s="471"/>
      <c r="BA65" s="472"/>
      <c r="BB65" s="473"/>
      <c r="BC65" s="470"/>
      <c r="BD65" s="471"/>
      <c r="BE65" s="472">
        <v>6</v>
      </c>
      <c r="BF65" s="473"/>
      <c r="BH65" s="165"/>
      <c r="BI65" s="127"/>
      <c r="BJ65" s="127"/>
    </row>
    <row r="66" spans="4:62" s="126" customFormat="1" ht="21.75" customHeight="1">
      <c r="D66" s="460" t="s">
        <v>149</v>
      </c>
      <c r="E66" s="461"/>
      <c r="F66" s="462"/>
      <c r="G66" s="466" t="s">
        <v>185</v>
      </c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7"/>
      <c r="U66" s="457"/>
      <c r="V66" s="456"/>
      <c r="W66" s="457">
        <v>1</v>
      </c>
      <c r="X66" s="456"/>
      <c r="Y66" s="457">
        <v>1</v>
      </c>
      <c r="Z66" s="456"/>
      <c r="AA66" s="457"/>
      <c r="AB66" s="456"/>
      <c r="AC66" s="457">
        <v>5</v>
      </c>
      <c r="AD66" s="455"/>
      <c r="AE66" s="458">
        <f t="shared" si="4"/>
        <v>150</v>
      </c>
      <c r="AF66" s="463"/>
      <c r="AG66" s="458">
        <f t="shared" si="5"/>
        <v>72</v>
      </c>
      <c r="AH66" s="459"/>
      <c r="AI66" s="455">
        <v>36</v>
      </c>
      <c r="AJ66" s="456"/>
      <c r="AK66" s="457">
        <v>18</v>
      </c>
      <c r="AL66" s="456"/>
      <c r="AM66" s="457">
        <v>18</v>
      </c>
      <c r="AN66" s="455"/>
      <c r="AO66" s="458">
        <f t="shared" si="6"/>
        <v>78</v>
      </c>
      <c r="AP66" s="459"/>
      <c r="AQ66" s="455">
        <v>4</v>
      </c>
      <c r="AR66" s="465"/>
      <c r="AS66" s="464"/>
      <c r="AT66" s="456"/>
      <c r="AU66" s="457"/>
      <c r="AV66" s="465"/>
      <c r="AW66" s="464"/>
      <c r="AX66" s="456"/>
      <c r="AY66" s="457"/>
      <c r="AZ66" s="465"/>
      <c r="BA66" s="464"/>
      <c r="BB66" s="456"/>
      <c r="BC66" s="457"/>
      <c r="BD66" s="465"/>
      <c r="BE66" s="464"/>
      <c r="BF66" s="456"/>
      <c r="BH66" s="165"/>
      <c r="BI66" s="127"/>
      <c r="BJ66" s="127"/>
    </row>
    <row r="67" spans="4:62" s="126" customFormat="1" ht="21.75" customHeight="1">
      <c r="D67" s="460" t="s">
        <v>91</v>
      </c>
      <c r="E67" s="461"/>
      <c r="F67" s="462"/>
      <c r="G67" s="466" t="s">
        <v>186</v>
      </c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7"/>
      <c r="U67" s="457"/>
      <c r="V67" s="456"/>
      <c r="W67" s="457">
        <v>2</v>
      </c>
      <c r="X67" s="456"/>
      <c r="Y67" s="457"/>
      <c r="Z67" s="456"/>
      <c r="AA67" s="457">
        <v>2</v>
      </c>
      <c r="AB67" s="456"/>
      <c r="AC67" s="457">
        <v>5</v>
      </c>
      <c r="AD67" s="455"/>
      <c r="AE67" s="458">
        <f t="shared" si="4"/>
        <v>150</v>
      </c>
      <c r="AF67" s="463"/>
      <c r="AG67" s="458">
        <f t="shared" si="5"/>
        <v>90</v>
      </c>
      <c r="AH67" s="459"/>
      <c r="AI67" s="455">
        <v>36</v>
      </c>
      <c r="AJ67" s="456"/>
      <c r="AK67" s="457">
        <v>54</v>
      </c>
      <c r="AL67" s="456"/>
      <c r="AM67" s="457"/>
      <c r="AN67" s="455"/>
      <c r="AO67" s="458">
        <f t="shared" si="6"/>
        <v>60</v>
      </c>
      <c r="AP67" s="459"/>
      <c r="AQ67" s="455"/>
      <c r="AR67" s="465"/>
      <c r="AS67" s="464">
        <v>5</v>
      </c>
      <c r="AT67" s="456"/>
      <c r="AU67" s="457"/>
      <c r="AV67" s="465"/>
      <c r="AW67" s="464"/>
      <c r="AX67" s="456"/>
      <c r="AY67" s="457"/>
      <c r="AZ67" s="465"/>
      <c r="BA67" s="464"/>
      <c r="BB67" s="456"/>
      <c r="BC67" s="457"/>
      <c r="BD67" s="465"/>
      <c r="BE67" s="464"/>
      <c r="BF67" s="456"/>
      <c r="BH67" s="165"/>
      <c r="BI67" s="127"/>
      <c r="BJ67" s="127"/>
    </row>
    <row r="68" spans="4:62" s="126" customFormat="1" ht="21.75" customHeight="1">
      <c r="D68" s="460" t="s">
        <v>195</v>
      </c>
      <c r="E68" s="461"/>
      <c r="F68" s="462"/>
      <c r="G68" s="466" t="s">
        <v>188</v>
      </c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7"/>
      <c r="U68" s="457"/>
      <c r="V68" s="456"/>
      <c r="W68" s="457">
        <v>1</v>
      </c>
      <c r="X68" s="456"/>
      <c r="Y68" s="457">
        <v>1</v>
      </c>
      <c r="Z68" s="456"/>
      <c r="AA68" s="457"/>
      <c r="AB68" s="456"/>
      <c r="AC68" s="457">
        <v>4.5</v>
      </c>
      <c r="AD68" s="455"/>
      <c r="AE68" s="458">
        <f t="shared" si="4"/>
        <v>135</v>
      </c>
      <c r="AF68" s="463"/>
      <c r="AG68" s="458">
        <f t="shared" si="5"/>
        <v>72</v>
      </c>
      <c r="AH68" s="459"/>
      <c r="AI68" s="455">
        <v>18</v>
      </c>
      <c r="AJ68" s="456"/>
      <c r="AK68" s="457">
        <v>54</v>
      </c>
      <c r="AL68" s="456"/>
      <c r="AM68" s="457"/>
      <c r="AN68" s="455"/>
      <c r="AO68" s="458">
        <f t="shared" si="6"/>
        <v>63</v>
      </c>
      <c r="AP68" s="459"/>
      <c r="AQ68" s="455">
        <v>4</v>
      </c>
      <c r="AR68" s="465"/>
      <c r="AS68" s="464"/>
      <c r="AT68" s="456"/>
      <c r="AU68" s="457"/>
      <c r="AV68" s="465"/>
      <c r="AW68" s="464"/>
      <c r="AX68" s="456"/>
      <c r="AY68" s="457"/>
      <c r="AZ68" s="465"/>
      <c r="BA68" s="464"/>
      <c r="BB68" s="456"/>
      <c r="BC68" s="457"/>
      <c r="BD68" s="465"/>
      <c r="BE68" s="464"/>
      <c r="BF68" s="456"/>
      <c r="BH68" s="165"/>
      <c r="BI68" s="127"/>
      <c r="BJ68" s="127"/>
    </row>
    <row r="69" spans="4:62" s="126" customFormat="1" ht="48" customHeight="1">
      <c r="D69" s="460" t="s">
        <v>196</v>
      </c>
      <c r="E69" s="461"/>
      <c r="F69" s="462"/>
      <c r="G69" s="466" t="s">
        <v>213</v>
      </c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7"/>
      <c r="U69" s="457">
        <v>4</v>
      </c>
      <c r="V69" s="456"/>
      <c r="W69" s="457">
        <v>3</v>
      </c>
      <c r="X69" s="456"/>
      <c r="Y69" s="457">
        <v>3.4</v>
      </c>
      <c r="Z69" s="456"/>
      <c r="AA69" s="457"/>
      <c r="AB69" s="456"/>
      <c r="AC69" s="457">
        <v>7.5</v>
      </c>
      <c r="AD69" s="455"/>
      <c r="AE69" s="458">
        <f t="shared" si="4"/>
        <v>225</v>
      </c>
      <c r="AF69" s="463"/>
      <c r="AG69" s="458">
        <f t="shared" si="5"/>
        <v>144</v>
      </c>
      <c r="AH69" s="459"/>
      <c r="AI69" s="455">
        <v>54</v>
      </c>
      <c r="AJ69" s="456"/>
      <c r="AK69" s="457">
        <v>90</v>
      </c>
      <c r="AL69" s="456"/>
      <c r="AM69" s="457"/>
      <c r="AN69" s="455"/>
      <c r="AO69" s="458">
        <f t="shared" si="6"/>
        <v>81</v>
      </c>
      <c r="AP69" s="459"/>
      <c r="AQ69" s="455"/>
      <c r="AR69" s="465"/>
      <c r="AS69" s="464"/>
      <c r="AT69" s="456"/>
      <c r="AU69" s="457">
        <v>4</v>
      </c>
      <c r="AV69" s="465"/>
      <c r="AW69" s="464">
        <v>4</v>
      </c>
      <c r="AX69" s="456"/>
      <c r="AY69" s="457"/>
      <c r="AZ69" s="465"/>
      <c r="BA69" s="464"/>
      <c r="BB69" s="456"/>
      <c r="BC69" s="457"/>
      <c r="BD69" s="465"/>
      <c r="BE69" s="464"/>
      <c r="BF69" s="456"/>
      <c r="BH69" s="165"/>
      <c r="BI69" s="127"/>
      <c r="BJ69" s="127"/>
    </row>
    <row r="70" spans="4:62" s="126" customFormat="1" ht="26.25" customHeight="1">
      <c r="D70" s="460" t="s">
        <v>197</v>
      </c>
      <c r="E70" s="461"/>
      <c r="F70" s="462"/>
      <c r="G70" s="466" t="s">
        <v>214</v>
      </c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7"/>
      <c r="U70" s="457">
        <v>4.5</v>
      </c>
      <c r="V70" s="456"/>
      <c r="W70" s="457"/>
      <c r="X70" s="456"/>
      <c r="Y70" s="457">
        <v>4.5</v>
      </c>
      <c r="Z70" s="456"/>
      <c r="AA70" s="457"/>
      <c r="AB70" s="456"/>
      <c r="AC70" s="457">
        <v>8</v>
      </c>
      <c r="AD70" s="455"/>
      <c r="AE70" s="458">
        <f t="shared" si="4"/>
        <v>240</v>
      </c>
      <c r="AF70" s="463"/>
      <c r="AG70" s="458">
        <f t="shared" si="5"/>
        <v>144</v>
      </c>
      <c r="AH70" s="459"/>
      <c r="AI70" s="455">
        <v>72</v>
      </c>
      <c r="AJ70" s="456"/>
      <c r="AK70" s="457">
        <v>36</v>
      </c>
      <c r="AL70" s="456"/>
      <c r="AM70" s="457">
        <v>36</v>
      </c>
      <c r="AN70" s="455"/>
      <c r="AO70" s="458">
        <f t="shared" si="6"/>
        <v>96</v>
      </c>
      <c r="AP70" s="459"/>
      <c r="AQ70" s="455"/>
      <c r="AR70" s="465"/>
      <c r="AS70" s="464"/>
      <c r="AT70" s="456"/>
      <c r="AU70" s="457"/>
      <c r="AV70" s="465"/>
      <c r="AW70" s="464">
        <v>4</v>
      </c>
      <c r="AX70" s="456"/>
      <c r="AY70" s="457">
        <v>4</v>
      </c>
      <c r="AZ70" s="465"/>
      <c r="BA70" s="464"/>
      <c r="BB70" s="456"/>
      <c r="BC70" s="457"/>
      <c r="BD70" s="465"/>
      <c r="BE70" s="464"/>
      <c r="BF70" s="456"/>
      <c r="BH70" s="165"/>
      <c r="BI70" s="127"/>
      <c r="BJ70" s="127"/>
    </row>
    <row r="71" spans="4:62" s="126" customFormat="1" ht="26.25" customHeight="1">
      <c r="D71" s="460" t="s">
        <v>198</v>
      </c>
      <c r="E71" s="461"/>
      <c r="F71" s="462"/>
      <c r="G71" s="466" t="s">
        <v>215</v>
      </c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7"/>
      <c r="U71" s="457">
        <v>6</v>
      </c>
      <c r="V71" s="456"/>
      <c r="W71" s="457">
        <v>5</v>
      </c>
      <c r="X71" s="456"/>
      <c r="Y71" s="457">
        <v>6</v>
      </c>
      <c r="Z71" s="456"/>
      <c r="AA71" s="457">
        <v>5</v>
      </c>
      <c r="AB71" s="456"/>
      <c r="AC71" s="457">
        <v>8</v>
      </c>
      <c r="AD71" s="455"/>
      <c r="AE71" s="458">
        <f t="shared" si="4"/>
        <v>240</v>
      </c>
      <c r="AF71" s="463"/>
      <c r="AG71" s="458">
        <f t="shared" si="5"/>
        <v>144</v>
      </c>
      <c r="AH71" s="459"/>
      <c r="AI71" s="455">
        <v>72</v>
      </c>
      <c r="AJ71" s="456"/>
      <c r="AK71" s="457">
        <v>36</v>
      </c>
      <c r="AL71" s="456"/>
      <c r="AM71" s="457">
        <v>36</v>
      </c>
      <c r="AN71" s="455"/>
      <c r="AO71" s="458">
        <f t="shared" si="6"/>
        <v>96</v>
      </c>
      <c r="AP71" s="459"/>
      <c r="AQ71" s="455"/>
      <c r="AR71" s="465"/>
      <c r="AS71" s="464"/>
      <c r="AT71" s="456"/>
      <c r="AU71" s="457"/>
      <c r="AV71" s="465"/>
      <c r="AW71" s="464"/>
      <c r="AX71" s="456"/>
      <c r="AY71" s="457">
        <v>4</v>
      </c>
      <c r="AZ71" s="465"/>
      <c r="BA71" s="464">
        <v>4</v>
      </c>
      <c r="BB71" s="456"/>
      <c r="BC71" s="457"/>
      <c r="BD71" s="465"/>
      <c r="BE71" s="464"/>
      <c r="BF71" s="456"/>
      <c r="BH71" s="165"/>
      <c r="BI71" s="127"/>
      <c r="BJ71" s="127"/>
    </row>
    <row r="72" spans="4:62" s="126" customFormat="1" ht="26.25" customHeight="1">
      <c r="D72" s="460" t="s">
        <v>199</v>
      </c>
      <c r="E72" s="461"/>
      <c r="F72" s="462"/>
      <c r="G72" s="466" t="s">
        <v>216</v>
      </c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7"/>
      <c r="U72" s="457"/>
      <c r="V72" s="456"/>
      <c r="W72" s="457">
        <v>6.7</v>
      </c>
      <c r="X72" s="456"/>
      <c r="Y72" s="457">
        <v>6.7</v>
      </c>
      <c r="Z72" s="456"/>
      <c r="AA72" s="457"/>
      <c r="AB72" s="456"/>
      <c r="AC72" s="457">
        <v>6</v>
      </c>
      <c r="AD72" s="455"/>
      <c r="AE72" s="458">
        <f>AC72*30</f>
        <v>180</v>
      </c>
      <c r="AF72" s="463"/>
      <c r="AG72" s="458">
        <f>+SUM(AI72:AN72)</f>
        <v>108</v>
      </c>
      <c r="AH72" s="459"/>
      <c r="AI72" s="455">
        <v>36</v>
      </c>
      <c r="AJ72" s="456"/>
      <c r="AK72" s="457">
        <v>36</v>
      </c>
      <c r="AL72" s="456"/>
      <c r="AM72" s="457">
        <v>36</v>
      </c>
      <c r="AN72" s="455"/>
      <c r="AO72" s="458">
        <f>AE72-AG72</f>
        <v>72</v>
      </c>
      <c r="AP72" s="459"/>
      <c r="AQ72" s="455"/>
      <c r="AR72" s="465"/>
      <c r="AS72" s="464"/>
      <c r="AT72" s="456"/>
      <c r="AU72" s="457"/>
      <c r="AV72" s="465"/>
      <c r="AW72" s="464"/>
      <c r="AX72" s="456"/>
      <c r="AY72" s="457"/>
      <c r="AZ72" s="465"/>
      <c r="BA72" s="464">
        <v>3</v>
      </c>
      <c r="BB72" s="456"/>
      <c r="BC72" s="457">
        <v>3</v>
      </c>
      <c r="BD72" s="465"/>
      <c r="BE72" s="464"/>
      <c r="BF72" s="456"/>
      <c r="BH72" s="165"/>
      <c r="BI72" s="127"/>
      <c r="BJ72" s="127"/>
    </row>
    <row r="73" spans="4:62" s="126" customFormat="1" ht="53.25" customHeight="1">
      <c r="D73" s="460" t="s">
        <v>200</v>
      </c>
      <c r="E73" s="461"/>
      <c r="F73" s="462"/>
      <c r="G73" s="466" t="s">
        <v>217</v>
      </c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7"/>
      <c r="U73" s="457">
        <v>7</v>
      </c>
      <c r="V73" s="456"/>
      <c r="W73" s="457">
        <v>6</v>
      </c>
      <c r="X73" s="456"/>
      <c r="Y73" s="457"/>
      <c r="Z73" s="456"/>
      <c r="AA73" s="457">
        <v>6.7</v>
      </c>
      <c r="AB73" s="456"/>
      <c r="AC73" s="457">
        <v>7</v>
      </c>
      <c r="AD73" s="455"/>
      <c r="AE73" s="458">
        <f>AC73*30</f>
        <v>210</v>
      </c>
      <c r="AF73" s="463"/>
      <c r="AG73" s="458">
        <f>+SUM(AI73:AN73)</f>
        <v>108</v>
      </c>
      <c r="AH73" s="459"/>
      <c r="AI73" s="455">
        <v>72</v>
      </c>
      <c r="AJ73" s="456"/>
      <c r="AK73" s="457">
        <v>36</v>
      </c>
      <c r="AL73" s="456"/>
      <c r="AM73" s="457"/>
      <c r="AN73" s="455"/>
      <c r="AO73" s="458">
        <f>AE73-AG73</f>
        <v>102</v>
      </c>
      <c r="AP73" s="459"/>
      <c r="AQ73" s="455"/>
      <c r="AR73" s="465"/>
      <c r="AS73" s="464"/>
      <c r="AT73" s="456"/>
      <c r="AU73" s="457"/>
      <c r="AV73" s="465"/>
      <c r="AW73" s="464"/>
      <c r="AX73" s="456"/>
      <c r="AY73" s="457"/>
      <c r="AZ73" s="465"/>
      <c r="BA73" s="464">
        <v>3</v>
      </c>
      <c r="BB73" s="456"/>
      <c r="BC73" s="457">
        <v>3</v>
      </c>
      <c r="BD73" s="465"/>
      <c r="BE73" s="464"/>
      <c r="BF73" s="456"/>
      <c r="BH73" s="165"/>
      <c r="BI73" s="127"/>
      <c r="BJ73" s="127"/>
    </row>
    <row r="74" spans="4:62" s="126" customFormat="1" ht="53.25" customHeight="1">
      <c r="D74" s="460" t="s">
        <v>201</v>
      </c>
      <c r="E74" s="461"/>
      <c r="F74" s="462"/>
      <c r="G74" s="466" t="s">
        <v>218</v>
      </c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7"/>
      <c r="U74" s="457">
        <v>7</v>
      </c>
      <c r="V74" s="456"/>
      <c r="W74" s="457">
        <v>6</v>
      </c>
      <c r="X74" s="456"/>
      <c r="Y74" s="457">
        <v>6</v>
      </c>
      <c r="Z74" s="456"/>
      <c r="AA74" s="457">
        <v>7</v>
      </c>
      <c r="AB74" s="456"/>
      <c r="AC74" s="457">
        <v>6.5</v>
      </c>
      <c r="AD74" s="455"/>
      <c r="AE74" s="458">
        <f t="shared" si="4"/>
        <v>195</v>
      </c>
      <c r="AF74" s="463"/>
      <c r="AG74" s="458">
        <f t="shared" si="5"/>
        <v>126</v>
      </c>
      <c r="AH74" s="459"/>
      <c r="AI74" s="455">
        <v>72</v>
      </c>
      <c r="AJ74" s="456"/>
      <c r="AK74" s="457">
        <v>54</v>
      </c>
      <c r="AL74" s="456"/>
      <c r="AM74" s="457"/>
      <c r="AN74" s="455"/>
      <c r="AO74" s="458">
        <f t="shared" si="6"/>
        <v>69</v>
      </c>
      <c r="AP74" s="459"/>
      <c r="AQ74" s="455"/>
      <c r="AR74" s="465"/>
      <c r="AS74" s="464"/>
      <c r="AT74" s="456"/>
      <c r="AU74" s="457"/>
      <c r="AV74" s="465"/>
      <c r="AW74" s="464"/>
      <c r="AX74" s="456"/>
      <c r="AY74" s="457"/>
      <c r="AZ74" s="465"/>
      <c r="BA74" s="464">
        <v>4</v>
      </c>
      <c r="BB74" s="456"/>
      <c r="BC74" s="457">
        <v>3</v>
      </c>
      <c r="BD74" s="465"/>
      <c r="BE74" s="464"/>
      <c r="BF74" s="456"/>
      <c r="BH74" s="165"/>
      <c r="BI74" s="127"/>
      <c r="BJ74" s="127"/>
    </row>
    <row r="75" spans="4:62" s="126" customFormat="1" ht="46.5" customHeight="1">
      <c r="D75" s="460" t="s">
        <v>220</v>
      </c>
      <c r="E75" s="461"/>
      <c r="F75" s="462"/>
      <c r="G75" s="633" t="s">
        <v>313</v>
      </c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5"/>
      <c r="U75" s="470"/>
      <c r="V75" s="473"/>
      <c r="W75" s="470"/>
      <c r="X75" s="473"/>
      <c r="Y75" s="470">
        <v>6</v>
      </c>
      <c r="Z75" s="473"/>
      <c r="AA75" s="470"/>
      <c r="AB75" s="473"/>
      <c r="AC75" s="470">
        <v>1.5</v>
      </c>
      <c r="AD75" s="474"/>
      <c r="AE75" s="458">
        <f>AC75*30</f>
        <v>45</v>
      </c>
      <c r="AF75" s="463"/>
      <c r="AG75" s="458">
        <f>+SUM(AI75:AN75)</f>
        <v>0</v>
      </c>
      <c r="AH75" s="459"/>
      <c r="AI75" s="474"/>
      <c r="AJ75" s="473"/>
      <c r="AK75" s="470"/>
      <c r="AL75" s="473"/>
      <c r="AM75" s="470"/>
      <c r="AN75" s="474"/>
      <c r="AO75" s="458">
        <f>AE75-AG75</f>
        <v>45</v>
      </c>
      <c r="AP75" s="459"/>
      <c r="AQ75" s="474"/>
      <c r="AR75" s="471"/>
      <c r="AS75" s="472"/>
      <c r="AT75" s="473"/>
      <c r="AU75" s="470"/>
      <c r="AV75" s="471"/>
      <c r="AW75" s="472"/>
      <c r="AX75" s="473"/>
      <c r="AY75" s="470"/>
      <c r="AZ75" s="471"/>
      <c r="BA75" s="472"/>
      <c r="BB75" s="473"/>
      <c r="BC75" s="470"/>
      <c r="BD75" s="471"/>
      <c r="BE75" s="472"/>
      <c r="BF75" s="473"/>
      <c r="BH75" s="165"/>
      <c r="BI75" s="127"/>
      <c r="BJ75" s="127"/>
    </row>
    <row r="76" spans="4:62" s="126" customFormat="1" ht="46.5" customHeight="1">
      <c r="D76" s="460" t="s">
        <v>221</v>
      </c>
      <c r="E76" s="461"/>
      <c r="F76" s="462"/>
      <c r="G76" s="633" t="s">
        <v>219</v>
      </c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5"/>
      <c r="U76" s="470"/>
      <c r="V76" s="473"/>
      <c r="W76" s="470"/>
      <c r="X76" s="473"/>
      <c r="Y76" s="470">
        <v>7</v>
      </c>
      <c r="Z76" s="473"/>
      <c r="AA76" s="470"/>
      <c r="AB76" s="473"/>
      <c r="AC76" s="470">
        <v>1</v>
      </c>
      <c r="AD76" s="474"/>
      <c r="AE76" s="458">
        <f>AC76*30</f>
        <v>30</v>
      </c>
      <c r="AF76" s="463"/>
      <c r="AG76" s="458">
        <f>+SUM(AI76:AN76)</f>
        <v>0</v>
      </c>
      <c r="AH76" s="459"/>
      <c r="AI76" s="474"/>
      <c r="AJ76" s="473"/>
      <c r="AK76" s="470"/>
      <c r="AL76" s="473"/>
      <c r="AM76" s="470"/>
      <c r="AN76" s="474"/>
      <c r="AO76" s="458">
        <f>AE76-AG76</f>
        <v>30</v>
      </c>
      <c r="AP76" s="459"/>
      <c r="AQ76" s="474"/>
      <c r="AR76" s="471"/>
      <c r="AS76" s="472"/>
      <c r="AT76" s="473"/>
      <c r="AU76" s="470"/>
      <c r="AV76" s="471"/>
      <c r="AW76" s="472"/>
      <c r="AX76" s="473"/>
      <c r="AY76" s="470"/>
      <c r="AZ76" s="471"/>
      <c r="BA76" s="472"/>
      <c r="BB76" s="473"/>
      <c r="BC76" s="470"/>
      <c r="BD76" s="471"/>
      <c r="BE76" s="472"/>
      <c r="BF76" s="473"/>
      <c r="BH76" s="165"/>
      <c r="BI76" s="127"/>
      <c r="BJ76" s="127"/>
    </row>
    <row r="77" spans="4:62" s="126" customFormat="1" ht="22.5" customHeight="1">
      <c r="D77" s="460" t="s">
        <v>306</v>
      </c>
      <c r="E77" s="461"/>
      <c r="F77" s="462"/>
      <c r="G77" s="588" t="s">
        <v>93</v>
      </c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628"/>
      <c r="U77" s="584"/>
      <c r="V77" s="585"/>
      <c r="W77" s="533">
        <v>8</v>
      </c>
      <c r="X77" s="585"/>
      <c r="Y77" s="584"/>
      <c r="Z77" s="585"/>
      <c r="AA77" s="533"/>
      <c r="AB77" s="534"/>
      <c r="AC77" s="584">
        <v>6</v>
      </c>
      <c r="AD77" s="534"/>
      <c r="AE77" s="458">
        <f t="shared" si="4"/>
        <v>180</v>
      </c>
      <c r="AF77" s="463"/>
      <c r="AG77" s="458">
        <f t="shared" si="5"/>
        <v>0</v>
      </c>
      <c r="AH77" s="459"/>
      <c r="AI77" s="533"/>
      <c r="AJ77" s="585"/>
      <c r="AK77" s="584"/>
      <c r="AL77" s="585"/>
      <c r="AM77" s="584"/>
      <c r="AN77" s="534"/>
      <c r="AO77" s="458">
        <f t="shared" si="6"/>
        <v>180</v>
      </c>
      <c r="AP77" s="459"/>
      <c r="AQ77" s="641"/>
      <c r="AR77" s="533"/>
      <c r="AS77" s="641"/>
      <c r="AT77" s="533"/>
      <c r="AU77" s="639"/>
      <c r="AV77" s="533"/>
      <c r="AW77" s="641"/>
      <c r="AX77" s="533"/>
      <c r="AY77" s="639"/>
      <c r="AZ77" s="533"/>
      <c r="BA77" s="641"/>
      <c r="BB77" s="640"/>
      <c r="BC77" s="639"/>
      <c r="BD77" s="533"/>
      <c r="BE77" s="641"/>
      <c r="BF77" s="640"/>
      <c r="BH77" s="177"/>
      <c r="BI77" s="127"/>
      <c r="BJ77" s="127"/>
    </row>
    <row r="78" spans="4:62" s="126" customFormat="1" ht="24" customHeight="1" thickBot="1">
      <c r="D78" s="538" t="s">
        <v>307</v>
      </c>
      <c r="E78" s="539"/>
      <c r="F78" s="540"/>
      <c r="G78" s="466" t="s">
        <v>52</v>
      </c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7"/>
      <c r="U78" s="584"/>
      <c r="V78" s="585"/>
      <c r="W78" s="581"/>
      <c r="X78" s="581"/>
      <c r="Y78" s="545"/>
      <c r="Z78" s="546"/>
      <c r="AA78" s="592"/>
      <c r="AB78" s="592"/>
      <c r="AC78" s="501">
        <v>6</v>
      </c>
      <c r="AD78" s="498"/>
      <c r="AE78" s="586">
        <f t="shared" si="4"/>
        <v>180</v>
      </c>
      <c r="AF78" s="591"/>
      <c r="AG78" s="586">
        <f t="shared" si="5"/>
        <v>0</v>
      </c>
      <c r="AH78" s="587"/>
      <c r="AI78" s="506"/>
      <c r="AJ78" s="502"/>
      <c r="AK78" s="501"/>
      <c r="AL78" s="502"/>
      <c r="AM78" s="501"/>
      <c r="AN78" s="498"/>
      <c r="AO78" s="586">
        <f t="shared" si="6"/>
        <v>180</v>
      </c>
      <c r="AP78" s="587"/>
      <c r="AQ78" s="581"/>
      <c r="AR78" s="506"/>
      <c r="AS78" s="581"/>
      <c r="AT78" s="546"/>
      <c r="AU78" s="545"/>
      <c r="AV78" s="506"/>
      <c r="AW78" s="581"/>
      <c r="AX78" s="581"/>
      <c r="AY78" s="545"/>
      <c r="AZ78" s="506"/>
      <c r="BA78" s="581"/>
      <c r="BB78" s="546"/>
      <c r="BC78" s="545"/>
      <c r="BD78" s="506"/>
      <c r="BE78" s="581"/>
      <c r="BF78" s="546"/>
      <c r="BH78" s="127"/>
      <c r="BI78" s="127"/>
      <c r="BJ78" s="127"/>
    </row>
    <row r="79" spans="4:62" s="126" customFormat="1" ht="21.75" customHeight="1" thickBot="1">
      <c r="D79" s="759" t="s">
        <v>124</v>
      </c>
      <c r="E79" s="760"/>
      <c r="F79" s="760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503">
        <v>10</v>
      </c>
      <c r="V79" s="503"/>
      <c r="W79" s="503">
        <v>16</v>
      </c>
      <c r="X79" s="503"/>
      <c r="Y79" s="503">
        <v>18</v>
      </c>
      <c r="Z79" s="503"/>
      <c r="AA79" s="757">
        <v>14</v>
      </c>
      <c r="AB79" s="757"/>
      <c r="AC79" s="503">
        <f>SUM(AC59:AD78)</f>
        <v>115</v>
      </c>
      <c r="AD79" s="503"/>
      <c r="AE79" s="557">
        <f>SUM(AE59:AF78)</f>
        <v>3450</v>
      </c>
      <c r="AF79" s="557"/>
      <c r="AG79" s="557">
        <f>SUM(AG59:AH78)</f>
        <v>1638</v>
      </c>
      <c r="AH79" s="557"/>
      <c r="AI79" s="503">
        <f>SUM(AI59:AJ78)</f>
        <v>774</v>
      </c>
      <c r="AJ79" s="503"/>
      <c r="AK79" s="503">
        <f>SUM(AK59:AL78)</f>
        <v>666</v>
      </c>
      <c r="AL79" s="503"/>
      <c r="AM79" s="503">
        <f>SUM(AM59:AN78)</f>
        <v>198</v>
      </c>
      <c r="AN79" s="503"/>
      <c r="AO79" s="557">
        <f>SUM(AO59:AP78)</f>
        <v>1812</v>
      </c>
      <c r="AP79" s="557"/>
      <c r="AQ79" s="503">
        <f>SUM(AQ59:AR78)</f>
        <v>8</v>
      </c>
      <c r="AR79" s="503"/>
      <c r="AS79" s="503">
        <f>SUM(AS59:AT78)</f>
        <v>5</v>
      </c>
      <c r="AT79" s="503"/>
      <c r="AU79" s="503">
        <f>SUM(AU59:AV78)</f>
        <v>8</v>
      </c>
      <c r="AV79" s="503"/>
      <c r="AW79" s="503">
        <f>SUM(AW59:AX78)</f>
        <v>15</v>
      </c>
      <c r="AX79" s="503"/>
      <c r="AY79" s="503">
        <f>SUM(AY59:AZ78)</f>
        <v>19</v>
      </c>
      <c r="AZ79" s="503"/>
      <c r="BA79" s="503">
        <f>SUM(BA59:BB78)</f>
        <v>20</v>
      </c>
      <c r="BB79" s="503"/>
      <c r="BC79" s="503">
        <f>SUM(BC59:BD78)</f>
        <v>13</v>
      </c>
      <c r="BD79" s="503"/>
      <c r="BE79" s="503">
        <f>SUM(BE59:BF78)</f>
        <v>6</v>
      </c>
      <c r="BF79" s="503"/>
      <c r="BH79" s="165"/>
      <c r="BI79" s="127"/>
      <c r="BJ79" s="127"/>
    </row>
    <row r="80" spans="4:62" s="126" customFormat="1" ht="24.75" customHeight="1" thickBot="1">
      <c r="D80" s="593" t="s">
        <v>110</v>
      </c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5"/>
      <c r="U80" s="623">
        <f>U79+U57</f>
        <v>17</v>
      </c>
      <c r="V80" s="624"/>
      <c r="W80" s="623">
        <f>W79+W57</f>
        <v>25</v>
      </c>
      <c r="X80" s="624"/>
      <c r="Y80" s="623">
        <f>Y79+Y57</f>
        <v>21</v>
      </c>
      <c r="Z80" s="624"/>
      <c r="AA80" s="623">
        <f>AA79+AA57</f>
        <v>28</v>
      </c>
      <c r="AB80" s="624"/>
      <c r="AC80" s="623">
        <f>SUM(AC79+AC57)</f>
        <v>180</v>
      </c>
      <c r="AD80" s="624"/>
      <c r="AE80" s="623">
        <f>SUM(AE79+AE57)</f>
        <v>5400</v>
      </c>
      <c r="AF80" s="624"/>
      <c r="AG80" s="623">
        <f>SUM(AG79+AG57)</f>
        <v>2808</v>
      </c>
      <c r="AH80" s="624"/>
      <c r="AI80" s="623">
        <f>SUM(AI79+AI57)</f>
        <v>1152</v>
      </c>
      <c r="AJ80" s="624"/>
      <c r="AK80" s="623">
        <f>SUM(AK79+AK57)</f>
        <v>1414</v>
      </c>
      <c r="AL80" s="624"/>
      <c r="AM80" s="623">
        <f>SUM(AM79+AM57)</f>
        <v>242</v>
      </c>
      <c r="AN80" s="624"/>
      <c r="AO80" s="623">
        <f>SUM(AO79+AO57)</f>
        <v>2592</v>
      </c>
      <c r="AP80" s="624"/>
      <c r="AQ80" s="623">
        <f>SUM(AQ79+AQ57)</f>
        <v>28</v>
      </c>
      <c r="AR80" s="624"/>
      <c r="AS80" s="623">
        <f>SUM(AS79+AS57)</f>
        <v>29</v>
      </c>
      <c r="AT80" s="624"/>
      <c r="AU80" s="623">
        <f>SUM(AU79+AU57)</f>
        <v>17</v>
      </c>
      <c r="AV80" s="624"/>
      <c r="AW80" s="623">
        <f>SUM(AW79+AW57)</f>
        <v>19</v>
      </c>
      <c r="AX80" s="624"/>
      <c r="AY80" s="623">
        <f>SUM(AY79+AY57)</f>
        <v>19</v>
      </c>
      <c r="AZ80" s="624"/>
      <c r="BA80" s="623">
        <f>SUM(BA79+BA57)</f>
        <v>20</v>
      </c>
      <c r="BB80" s="624"/>
      <c r="BC80" s="623">
        <f>SUM(BC79+BC57)</f>
        <v>17</v>
      </c>
      <c r="BD80" s="624"/>
      <c r="BE80" s="623">
        <f>SUM(BE79+BE57)</f>
        <v>6</v>
      </c>
      <c r="BF80" s="624"/>
      <c r="BH80" s="167"/>
      <c r="BI80" s="127"/>
      <c r="BJ80" s="127"/>
    </row>
    <row r="81" spans="4:62" s="21" customFormat="1" ht="24" customHeight="1" thickBot="1">
      <c r="D81" s="625" t="s">
        <v>125</v>
      </c>
      <c r="E81" s="626"/>
      <c r="F81" s="626"/>
      <c r="G81" s="626"/>
      <c r="H81" s="626"/>
      <c r="I81" s="626"/>
      <c r="J81" s="626"/>
      <c r="K81" s="626"/>
      <c r="L81" s="626"/>
      <c r="M81" s="626"/>
      <c r="N81" s="626"/>
      <c r="O81" s="626"/>
      <c r="P81" s="626"/>
      <c r="Q81" s="626"/>
      <c r="R81" s="626"/>
      <c r="S81" s="626"/>
      <c r="T81" s="626"/>
      <c r="U81" s="626"/>
      <c r="V81" s="626"/>
      <c r="W81" s="626"/>
      <c r="X81" s="626"/>
      <c r="Y81" s="626"/>
      <c r="Z81" s="626"/>
      <c r="AA81" s="626"/>
      <c r="AB81" s="626"/>
      <c r="AC81" s="626"/>
      <c r="AD81" s="626"/>
      <c r="AE81" s="626"/>
      <c r="AF81" s="626"/>
      <c r="AG81" s="626"/>
      <c r="AH81" s="626"/>
      <c r="AI81" s="626"/>
      <c r="AJ81" s="626"/>
      <c r="AK81" s="626"/>
      <c r="AL81" s="626"/>
      <c r="AM81" s="626"/>
      <c r="AN81" s="626"/>
      <c r="AO81" s="626"/>
      <c r="AP81" s="626"/>
      <c r="AQ81" s="626"/>
      <c r="AR81" s="626"/>
      <c r="AS81" s="626"/>
      <c r="AT81" s="626"/>
      <c r="AU81" s="626"/>
      <c r="AV81" s="626"/>
      <c r="AW81" s="626"/>
      <c r="AX81" s="626"/>
      <c r="AY81" s="626"/>
      <c r="AZ81" s="626"/>
      <c r="BA81" s="626"/>
      <c r="BB81" s="626"/>
      <c r="BC81" s="626"/>
      <c r="BD81" s="626"/>
      <c r="BE81" s="626"/>
      <c r="BF81" s="627"/>
      <c r="BG81" s="34"/>
      <c r="BH81" s="168"/>
      <c r="BI81" s="131"/>
      <c r="BJ81" s="131"/>
    </row>
    <row r="82" spans="2:62" s="123" customFormat="1" ht="25.5" customHeight="1" thickBot="1">
      <c r="B82" s="124"/>
      <c r="D82" s="761" t="s">
        <v>111</v>
      </c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762"/>
      <c r="V82" s="762"/>
      <c r="W82" s="606"/>
      <c r="X82" s="606"/>
      <c r="Y82" s="606"/>
      <c r="Z82" s="606"/>
      <c r="AA82" s="606"/>
      <c r="AB82" s="606"/>
      <c r="AC82" s="606"/>
      <c r="AD82" s="606"/>
      <c r="AE82" s="606"/>
      <c r="AF82" s="606"/>
      <c r="AG82" s="606"/>
      <c r="AH82" s="606"/>
      <c r="AI82" s="606"/>
      <c r="AJ82" s="606"/>
      <c r="AK82" s="606"/>
      <c r="AL82" s="606"/>
      <c r="AM82" s="606"/>
      <c r="AN82" s="606"/>
      <c r="AO82" s="606"/>
      <c r="AP82" s="606"/>
      <c r="AQ82" s="606"/>
      <c r="AR82" s="606"/>
      <c r="AS82" s="606"/>
      <c r="AT82" s="606"/>
      <c r="AU82" s="606"/>
      <c r="AV82" s="606"/>
      <c r="AW82" s="606"/>
      <c r="AX82" s="606"/>
      <c r="AY82" s="606"/>
      <c r="AZ82" s="606"/>
      <c r="BA82" s="606"/>
      <c r="BB82" s="606"/>
      <c r="BC82" s="606"/>
      <c r="BD82" s="606"/>
      <c r="BE82" s="606"/>
      <c r="BF82" s="608"/>
      <c r="BH82" s="125"/>
      <c r="BI82" s="164"/>
      <c r="BJ82" s="164"/>
    </row>
    <row r="83" spans="3:62" s="126" customFormat="1" ht="26.25" customHeight="1">
      <c r="C83" s="128"/>
      <c r="D83" s="476" t="s">
        <v>86</v>
      </c>
      <c r="E83" s="477"/>
      <c r="F83" s="478"/>
      <c r="G83" s="763" t="s">
        <v>144</v>
      </c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80"/>
      <c r="U83" s="583"/>
      <c r="V83" s="582"/>
      <c r="W83" s="583">
        <v>3</v>
      </c>
      <c r="X83" s="582"/>
      <c r="Y83" s="583"/>
      <c r="Z83" s="526"/>
      <c r="AA83" s="527">
        <v>3</v>
      </c>
      <c r="AB83" s="582"/>
      <c r="AC83" s="583">
        <v>2</v>
      </c>
      <c r="AD83" s="582"/>
      <c r="AE83" s="583">
        <f>AC83*30</f>
        <v>60</v>
      </c>
      <c r="AF83" s="582"/>
      <c r="AG83" s="583">
        <f>AI83+AK83+AM83</f>
        <v>36</v>
      </c>
      <c r="AH83" s="582"/>
      <c r="AI83" s="583">
        <v>18</v>
      </c>
      <c r="AJ83" s="582"/>
      <c r="AK83" s="583">
        <v>18</v>
      </c>
      <c r="AL83" s="582"/>
      <c r="AM83" s="583"/>
      <c r="AN83" s="582"/>
      <c r="AO83" s="583">
        <f>AE83-AG83</f>
        <v>24</v>
      </c>
      <c r="AP83" s="582"/>
      <c r="AQ83" s="583"/>
      <c r="AR83" s="526"/>
      <c r="AS83" s="603"/>
      <c r="AT83" s="582"/>
      <c r="AU83" s="581">
        <v>2</v>
      </c>
      <c r="AV83" s="506"/>
      <c r="AW83" s="581"/>
      <c r="AX83" s="506"/>
      <c r="AY83" s="583"/>
      <c r="AZ83" s="526"/>
      <c r="BA83" s="581"/>
      <c r="BB83" s="506"/>
      <c r="BC83" s="583"/>
      <c r="BD83" s="526"/>
      <c r="BE83" s="603"/>
      <c r="BF83" s="582"/>
      <c r="BH83" s="127"/>
      <c r="BI83" s="127"/>
      <c r="BJ83" s="127"/>
    </row>
    <row r="84" spans="3:79" s="126" customFormat="1" ht="23.25" customHeight="1">
      <c r="C84" s="173"/>
      <c r="D84" s="476" t="s">
        <v>87</v>
      </c>
      <c r="E84" s="477"/>
      <c r="F84" s="478"/>
      <c r="G84" s="609" t="s">
        <v>212</v>
      </c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7"/>
      <c r="U84" s="545"/>
      <c r="V84" s="546"/>
      <c r="W84" s="545">
        <v>3</v>
      </c>
      <c r="X84" s="546"/>
      <c r="Y84" s="545"/>
      <c r="Z84" s="506"/>
      <c r="AA84" s="498">
        <v>3</v>
      </c>
      <c r="AB84" s="546"/>
      <c r="AC84" s="545">
        <v>2</v>
      </c>
      <c r="AD84" s="546"/>
      <c r="AE84" s="545">
        <f>AC84*30</f>
        <v>60</v>
      </c>
      <c r="AF84" s="546"/>
      <c r="AG84" s="545">
        <f>AI84+AK84+AM84</f>
        <v>36</v>
      </c>
      <c r="AH84" s="546"/>
      <c r="AI84" s="545">
        <v>18</v>
      </c>
      <c r="AJ84" s="546"/>
      <c r="AK84" s="545">
        <v>18</v>
      </c>
      <c r="AL84" s="546"/>
      <c r="AM84" s="545"/>
      <c r="AN84" s="546"/>
      <c r="AO84" s="545">
        <f>AE84-AG84</f>
        <v>24</v>
      </c>
      <c r="AP84" s="546"/>
      <c r="AQ84" s="545"/>
      <c r="AR84" s="506"/>
      <c r="AS84" s="581"/>
      <c r="AT84" s="506"/>
      <c r="AU84" s="545">
        <v>2</v>
      </c>
      <c r="AV84" s="506"/>
      <c r="AW84" s="581"/>
      <c r="AX84" s="506"/>
      <c r="AY84" s="545"/>
      <c r="AZ84" s="506"/>
      <c r="BA84" s="581"/>
      <c r="BB84" s="506"/>
      <c r="BC84" s="545"/>
      <c r="BD84" s="506"/>
      <c r="BE84" s="581"/>
      <c r="BF84" s="546"/>
      <c r="BH84" s="127"/>
      <c r="BI84" s="127"/>
      <c r="BJ84" s="127"/>
      <c r="BL84" s="629"/>
      <c r="BM84" s="629"/>
      <c r="BN84" s="629"/>
      <c r="BO84" s="629"/>
      <c r="BP84" s="629"/>
      <c r="BQ84" s="629"/>
      <c r="BR84" s="629"/>
      <c r="BS84" s="629"/>
      <c r="BT84" s="629"/>
      <c r="BU84" s="629"/>
      <c r="BV84" s="629"/>
      <c r="BW84" s="629"/>
      <c r="BX84" s="629"/>
      <c r="BY84" s="629"/>
      <c r="BZ84" s="629"/>
      <c r="CA84" s="629"/>
    </row>
    <row r="85" spans="4:79" s="126" customFormat="1" ht="24" customHeight="1">
      <c r="D85" s="476" t="s">
        <v>88</v>
      </c>
      <c r="E85" s="477"/>
      <c r="F85" s="478"/>
      <c r="G85" s="609" t="s">
        <v>145</v>
      </c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7"/>
      <c r="U85" s="545"/>
      <c r="V85" s="546"/>
      <c r="W85" s="545">
        <v>4</v>
      </c>
      <c r="X85" s="546"/>
      <c r="Y85" s="545"/>
      <c r="Z85" s="506"/>
      <c r="AA85" s="498">
        <v>4</v>
      </c>
      <c r="AB85" s="546"/>
      <c r="AC85" s="545">
        <v>2</v>
      </c>
      <c r="AD85" s="546"/>
      <c r="AE85" s="545">
        <f>AC85*30</f>
        <v>60</v>
      </c>
      <c r="AF85" s="546"/>
      <c r="AG85" s="545">
        <f>AI85+AK85+AM85</f>
        <v>36</v>
      </c>
      <c r="AH85" s="546"/>
      <c r="AI85" s="545">
        <v>18</v>
      </c>
      <c r="AJ85" s="546"/>
      <c r="AK85" s="545">
        <v>18</v>
      </c>
      <c r="AL85" s="546"/>
      <c r="AM85" s="545"/>
      <c r="AN85" s="546"/>
      <c r="AO85" s="545">
        <f>AE85-AG85</f>
        <v>24</v>
      </c>
      <c r="AP85" s="546"/>
      <c r="AQ85" s="545"/>
      <c r="AR85" s="506"/>
      <c r="AS85" s="581"/>
      <c r="AT85" s="506"/>
      <c r="AU85" s="545"/>
      <c r="AV85" s="506"/>
      <c r="AW85" s="581">
        <v>2</v>
      </c>
      <c r="AX85" s="506"/>
      <c r="AY85" s="545"/>
      <c r="AZ85" s="506"/>
      <c r="BA85" s="581"/>
      <c r="BB85" s="506"/>
      <c r="BC85" s="545"/>
      <c r="BD85" s="506"/>
      <c r="BE85" s="581"/>
      <c r="BF85" s="546"/>
      <c r="BH85" s="127"/>
      <c r="BI85" s="127"/>
      <c r="BJ85" s="127"/>
      <c r="BL85" s="629"/>
      <c r="BM85" s="629"/>
      <c r="BN85" s="629"/>
      <c r="BO85" s="629"/>
      <c r="BP85" s="629"/>
      <c r="BQ85" s="629"/>
      <c r="BR85" s="629"/>
      <c r="BS85" s="629"/>
      <c r="BT85" s="629"/>
      <c r="BU85" s="629"/>
      <c r="BV85" s="629"/>
      <c r="BW85" s="629"/>
      <c r="BX85" s="629"/>
      <c r="BY85" s="629"/>
      <c r="BZ85" s="629"/>
      <c r="CA85" s="629"/>
    </row>
    <row r="86" spans="3:62" s="126" customFormat="1" ht="27" customHeight="1">
      <c r="C86" s="128"/>
      <c r="D86" s="476" t="s">
        <v>89</v>
      </c>
      <c r="E86" s="477"/>
      <c r="F86" s="478"/>
      <c r="G86" s="609" t="s">
        <v>146</v>
      </c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7"/>
      <c r="U86" s="545"/>
      <c r="V86" s="546"/>
      <c r="W86" s="501">
        <v>6</v>
      </c>
      <c r="X86" s="502"/>
      <c r="Y86" s="501"/>
      <c r="Z86" s="494"/>
      <c r="AA86" s="494">
        <v>6</v>
      </c>
      <c r="AB86" s="502"/>
      <c r="AC86" s="501">
        <v>2</v>
      </c>
      <c r="AD86" s="494"/>
      <c r="AE86" s="501">
        <f>AC86*30</f>
        <v>60</v>
      </c>
      <c r="AF86" s="502"/>
      <c r="AG86" s="545">
        <f>AI86+AK86+AM86</f>
        <v>36</v>
      </c>
      <c r="AH86" s="546"/>
      <c r="AI86" s="545">
        <v>18</v>
      </c>
      <c r="AJ86" s="546"/>
      <c r="AK86" s="545">
        <v>18</v>
      </c>
      <c r="AL86" s="546"/>
      <c r="AM86" s="498"/>
      <c r="AN86" s="546"/>
      <c r="AO86" s="581">
        <f>AE86-AG86</f>
        <v>24</v>
      </c>
      <c r="AP86" s="581"/>
      <c r="AQ86" s="545"/>
      <c r="AR86" s="506"/>
      <c r="AS86" s="581"/>
      <c r="AT86" s="506"/>
      <c r="AU86" s="545"/>
      <c r="AV86" s="506"/>
      <c r="AW86" s="581"/>
      <c r="AX86" s="506"/>
      <c r="AY86" s="545"/>
      <c r="AZ86" s="506"/>
      <c r="BA86" s="581">
        <v>2</v>
      </c>
      <c r="BB86" s="506"/>
      <c r="BC86" s="545"/>
      <c r="BD86" s="506"/>
      <c r="BE86" s="581"/>
      <c r="BF86" s="546"/>
      <c r="BH86" s="127"/>
      <c r="BI86" s="127"/>
      <c r="BJ86" s="127"/>
    </row>
    <row r="87" spans="4:78" s="126" customFormat="1" ht="42.75" customHeight="1" thickBot="1">
      <c r="D87" s="476" t="s">
        <v>135</v>
      </c>
      <c r="E87" s="477"/>
      <c r="F87" s="478"/>
      <c r="G87" s="617" t="s">
        <v>136</v>
      </c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9"/>
      <c r="U87" s="610">
        <v>8</v>
      </c>
      <c r="V87" s="611"/>
      <c r="W87" s="610">
        <v>6</v>
      </c>
      <c r="X87" s="611"/>
      <c r="Y87" s="610"/>
      <c r="Z87" s="620"/>
      <c r="AA87" s="758">
        <v>5.7</v>
      </c>
      <c r="AB87" s="611"/>
      <c r="AC87" s="610">
        <v>6</v>
      </c>
      <c r="AD87" s="611"/>
      <c r="AE87" s="610">
        <f>AC87*30</f>
        <v>180</v>
      </c>
      <c r="AF87" s="611"/>
      <c r="AG87" s="610">
        <f>AI87+AK87+AM87</f>
        <v>126</v>
      </c>
      <c r="AH87" s="611"/>
      <c r="AI87" s="610"/>
      <c r="AJ87" s="611"/>
      <c r="AK87" s="610">
        <v>126</v>
      </c>
      <c r="AL87" s="611"/>
      <c r="AM87" s="610"/>
      <c r="AN87" s="611"/>
      <c r="AO87" s="610">
        <f>AE87-AG87</f>
        <v>54</v>
      </c>
      <c r="AP87" s="611"/>
      <c r="AQ87" s="612"/>
      <c r="AR87" s="613"/>
      <c r="AS87" s="615"/>
      <c r="AT87" s="616"/>
      <c r="AU87" s="612"/>
      <c r="AV87" s="613"/>
      <c r="AW87" s="614"/>
      <c r="AX87" s="613"/>
      <c r="AY87" s="612">
        <v>2</v>
      </c>
      <c r="AZ87" s="613"/>
      <c r="BA87" s="614">
        <v>2</v>
      </c>
      <c r="BB87" s="613"/>
      <c r="BC87" s="610">
        <v>2</v>
      </c>
      <c r="BD87" s="620"/>
      <c r="BE87" s="622">
        <v>2</v>
      </c>
      <c r="BF87" s="611"/>
      <c r="BG87" s="621"/>
      <c r="BH87" s="621"/>
      <c r="BI87" s="621"/>
      <c r="BJ87" s="621"/>
      <c r="BK87" s="621"/>
      <c r="BL87" s="621"/>
      <c r="BM87" s="621"/>
      <c r="BN87" s="621"/>
      <c r="BO87" s="621"/>
      <c r="BP87" s="621"/>
      <c r="BQ87" s="621"/>
      <c r="BR87" s="621"/>
      <c r="BS87" s="621"/>
      <c r="BT87" s="621"/>
      <c r="BU87" s="621"/>
      <c r="BV87" s="621"/>
      <c r="BW87" s="621"/>
      <c r="BX87" s="621"/>
      <c r="BY87" s="621"/>
      <c r="BZ87" s="621"/>
    </row>
    <row r="88" spans="4:62" s="126" customFormat="1" ht="21.75" customHeight="1" thickBot="1">
      <c r="D88" s="600" t="s">
        <v>127</v>
      </c>
      <c r="E88" s="598"/>
      <c r="F88" s="598"/>
      <c r="G88" s="598"/>
      <c r="H88" s="598"/>
      <c r="I88" s="598"/>
      <c r="J88" s="598"/>
      <c r="K88" s="598"/>
      <c r="L88" s="598"/>
      <c r="M88" s="598"/>
      <c r="N88" s="598"/>
      <c r="O88" s="598"/>
      <c r="P88" s="598"/>
      <c r="Q88" s="598"/>
      <c r="R88" s="598"/>
      <c r="S88" s="598"/>
      <c r="T88" s="599"/>
      <c r="U88" s="503">
        <f>COUNT(U83:V87)</f>
        <v>1</v>
      </c>
      <c r="V88" s="503"/>
      <c r="W88" s="503">
        <f>COUNT(W83:X87)</f>
        <v>5</v>
      </c>
      <c r="X88" s="503"/>
      <c r="Y88" s="503">
        <f>COUNT(Y83:Z87)</f>
        <v>0</v>
      </c>
      <c r="Z88" s="503"/>
      <c r="AA88" s="503">
        <v>6</v>
      </c>
      <c r="AB88" s="503"/>
      <c r="AC88" s="503">
        <f>SUM(AC83:AD87)</f>
        <v>14</v>
      </c>
      <c r="AD88" s="503"/>
      <c r="AE88" s="503">
        <f>SUM(AE83:AF87)</f>
        <v>420</v>
      </c>
      <c r="AF88" s="503"/>
      <c r="AG88" s="503">
        <f>SUM(AG83:AH87)</f>
        <v>270</v>
      </c>
      <c r="AH88" s="503"/>
      <c r="AI88" s="503">
        <f>SUM(AI83:AJ87)</f>
        <v>72</v>
      </c>
      <c r="AJ88" s="503"/>
      <c r="AK88" s="503">
        <f>SUM(AK83:AL87)</f>
        <v>198</v>
      </c>
      <c r="AL88" s="503"/>
      <c r="AM88" s="503">
        <f>SUM(AM83:AN87)</f>
        <v>0</v>
      </c>
      <c r="AN88" s="503"/>
      <c r="AO88" s="503">
        <f>SUM(AO83:AP87)</f>
        <v>150</v>
      </c>
      <c r="AP88" s="503"/>
      <c r="AQ88" s="503">
        <f>SUM(AQ83:AR87)</f>
        <v>0</v>
      </c>
      <c r="AR88" s="503"/>
      <c r="AS88" s="503">
        <f>SUM(AS83:AT87)</f>
        <v>0</v>
      </c>
      <c r="AT88" s="503"/>
      <c r="AU88" s="503">
        <f>SUM(AU83:AV87)</f>
        <v>4</v>
      </c>
      <c r="AV88" s="503"/>
      <c r="AW88" s="503">
        <f>SUM(AW83:AX87)</f>
        <v>2</v>
      </c>
      <c r="AX88" s="503"/>
      <c r="AY88" s="503">
        <f>SUM(AY83:AZ87)</f>
        <v>2</v>
      </c>
      <c r="AZ88" s="503"/>
      <c r="BA88" s="503">
        <f>SUM(BA83:BB87)</f>
        <v>4</v>
      </c>
      <c r="BB88" s="503"/>
      <c r="BC88" s="503">
        <f>SUM(BC83:BD87)</f>
        <v>2</v>
      </c>
      <c r="BD88" s="503"/>
      <c r="BE88" s="503">
        <f>SUM(BE83:BF87)</f>
        <v>2</v>
      </c>
      <c r="BF88" s="503"/>
      <c r="BH88" s="165"/>
      <c r="BI88" s="127"/>
      <c r="BJ88" s="127"/>
    </row>
    <row r="89" spans="4:62" s="34" customFormat="1" ht="24.75" customHeight="1" thickBot="1">
      <c r="D89" s="604" t="s">
        <v>114</v>
      </c>
      <c r="E89" s="605"/>
      <c r="F89" s="605"/>
      <c r="G89" s="606"/>
      <c r="H89" s="606"/>
      <c r="I89" s="606"/>
      <c r="J89" s="606"/>
      <c r="K89" s="606"/>
      <c r="L89" s="606"/>
      <c r="M89" s="606"/>
      <c r="N89" s="606"/>
      <c r="O89" s="606"/>
      <c r="P89" s="606"/>
      <c r="Q89" s="606"/>
      <c r="R89" s="606"/>
      <c r="S89" s="606"/>
      <c r="T89" s="606"/>
      <c r="U89" s="607"/>
      <c r="V89" s="607"/>
      <c r="W89" s="606"/>
      <c r="X89" s="606"/>
      <c r="Y89" s="605"/>
      <c r="Z89" s="605"/>
      <c r="AA89" s="606"/>
      <c r="AB89" s="606"/>
      <c r="AC89" s="605"/>
      <c r="AD89" s="605"/>
      <c r="AE89" s="606"/>
      <c r="AF89" s="606"/>
      <c r="AG89" s="606"/>
      <c r="AH89" s="606"/>
      <c r="AI89" s="606"/>
      <c r="AJ89" s="606"/>
      <c r="AK89" s="605"/>
      <c r="AL89" s="605"/>
      <c r="AM89" s="606"/>
      <c r="AN89" s="606"/>
      <c r="AO89" s="606"/>
      <c r="AP89" s="606"/>
      <c r="AQ89" s="606"/>
      <c r="AR89" s="606"/>
      <c r="AS89" s="606"/>
      <c r="AT89" s="606"/>
      <c r="AU89" s="606"/>
      <c r="AV89" s="606"/>
      <c r="AW89" s="606"/>
      <c r="AX89" s="606"/>
      <c r="AY89" s="606"/>
      <c r="AZ89" s="606"/>
      <c r="BA89" s="606"/>
      <c r="BB89" s="606"/>
      <c r="BC89" s="606"/>
      <c r="BD89" s="606"/>
      <c r="BE89" s="606"/>
      <c r="BF89" s="608"/>
      <c r="BH89" s="168"/>
      <c r="BI89" s="130"/>
      <c r="BJ89" s="130"/>
    </row>
    <row r="90" spans="3:62" s="123" customFormat="1" ht="30" customHeight="1">
      <c r="C90" s="126"/>
      <c r="D90" s="483" t="s">
        <v>95</v>
      </c>
      <c r="E90" s="484"/>
      <c r="F90" s="485"/>
      <c r="G90" s="588" t="s">
        <v>225</v>
      </c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90"/>
      <c r="U90" s="601"/>
      <c r="V90" s="602"/>
      <c r="W90" s="603">
        <v>3</v>
      </c>
      <c r="X90" s="603"/>
      <c r="Y90" s="601"/>
      <c r="Z90" s="602"/>
      <c r="AA90" s="603">
        <v>3</v>
      </c>
      <c r="AB90" s="603"/>
      <c r="AC90" s="601">
        <v>5</v>
      </c>
      <c r="AD90" s="602"/>
      <c r="AE90" s="506">
        <f>AC90*30</f>
        <v>150</v>
      </c>
      <c r="AF90" s="502"/>
      <c r="AG90" s="545">
        <f>AI90+AK90+AM90</f>
        <v>54</v>
      </c>
      <c r="AH90" s="546"/>
      <c r="AI90" s="545">
        <v>36</v>
      </c>
      <c r="AJ90" s="581"/>
      <c r="AK90" s="601">
        <v>18</v>
      </c>
      <c r="AL90" s="602"/>
      <c r="AM90" s="581"/>
      <c r="AN90" s="581"/>
      <c r="AO90" s="583">
        <f>AE90-AG90</f>
        <v>96</v>
      </c>
      <c r="AP90" s="582"/>
      <c r="AQ90" s="603"/>
      <c r="AR90" s="526"/>
      <c r="AS90" s="527"/>
      <c r="AT90" s="582"/>
      <c r="AU90" s="583">
        <v>3</v>
      </c>
      <c r="AV90" s="526"/>
      <c r="AW90" s="527"/>
      <c r="AX90" s="582"/>
      <c r="AY90" s="583"/>
      <c r="AZ90" s="526"/>
      <c r="BA90" s="527"/>
      <c r="BB90" s="582"/>
      <c r="BC90" s="583"/>
      <c r="BD90" s="526"/>
      <c r="BE90" s="527"/>
      <c r="BF90" s="582"/>
      <c r="BG90" s="178"/>
      <c r="BH90" s="179"/>
      <c r="BI90" s="179"/>
      <c r="BJ90" s="179"/>
    </row>
    <row r="91" spans="3:62" s="123" customFormat="1" ht="30" customHeight="1">
      <c r="C91" s="126"/>
      <c r="D91" s="460" t="s">
        <v>96</v>
      </c>
      <c r="E91" s="461"/>
      <c r="F91" s="462"/>
      <c r="G91" s="588" t="s">
        <v>153</v>
      </c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90"/>
      <c r="U91" s="501"/>
      <c r="V91" s="502"/>
      <c r="W91" s="581">
        <v>3</v>
      </c>
      <c r="X91" s="581"/>
      <c r="Y91" s="501">
        <v>3</v>
      </c>
      <c r="Z91" s="502"/>
      <c r="AA91" s="581">
        <v>3</v>
      </c>
      <c r="AB91" s="581"/>
      <c r="AC91" s="501">
        <v>5.5</v>
      </c>
      <c r="AD91" s="502"/>
      <c r="AE91" s="506">
        <f aca="true" t="shared" si="7" ref="AE91:AE99">AC91*30</f>
        <v>165</v>
      </c>
      <c r="AF91" s="502"/>
      <c r="AG91" s="545">
        <f aca="true" t="shared" si="8" ref="AG91:AG99">AI91+AK91+AM91</f>
        <v>72</v>
      </c>
      <c r="AH91" s="546"/>
      <c r="AI91" s="545">
        <v>36</v>
      </c>
      <c r="AJ91" s="581"/>
      <c r="AK91" s="501">
        <v>36</v>
      </c>
      <c r="AL91" s="502"/>
      <c r="AM91" s="581"/>
      <c r="AN91" s="581"/>
      <c r="AO91" s="545">
        <f aca="true" t="shared" si="9" ref="AO91:AO99">AE91-AG91</f>
        <v>93</v>
      </c>
      <c r="AP91" s="546"/>
      <c r="AQ91" s="581"/>
      <c r="AR91" s="506"/>
      <c r="AS91" s="498"/>
      <c r="AT91" s="546"/>
      <c r="AU91" s="545">
        <v>4</v>
      </c>
      <c r="AV91" s="506"/>
      <c r="AW91" s="498"/>
      <c r="AX91" s="546"/>
      <c r="AY91" s="545"/>
      <c r="AZ91" s="506"/>
      <c r="BA91" s="498"/>
      <c r="BB91" s="546"/>
      <c r="BC91" s="545"/>
      <c r="BD91" s="506"/>
      <c r="BE91" s="498"/>
      <c r="BF91" s="546"/>
      <c r="BG91" s="178"/>
      <c r="BH91" s="179"/>
      <c r="BI91" s="179"/>
      <c r="BJ91" s="179"/>
    </row>
    <row r="92" spans="3:62" s="123" customFormat="1" ht="30" customHeight="1">
      <c r="C92" s="126"/>
      <c r="D92" s="460" t="s">
        <v>97</v>
      </c>
      <c r="E92" s="461"/>
      <c r="F92" s="462"/>
      <c r="G92" s="588" t="s">
        <v>154</v>
      </c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90"/>
      <c r="U92" s="501"/>
      <c r="V92" s="502"/>
      <c r="W92" s="581">
        <v>4</v>
      </c>
      <c r="X92" s="581"/>
      <c r="Y92" s="501">
        <v>4</v>
      </c>
      <c r="Z92" s="502"/>
      <c r="AA92" s="581"/>
      <c r="AB92" s="581"/>
      <c r="AC92" s="501">
        <v>4.5</v>
      </c>
      <c r="AD92" s="502"/>
      <c r="AE92" s="506">
        <f t="shared" si="7"/>
        <v>135</v>
      </c>
      <c r="AF92" s="502"/>
      <c r="AG92" s="545">
        <f t="shared" si="8"/>
        <v>90</v>
      </c>
      <c r="AH92" s="546"/>
      <c r="AI92" s="545">
        <v>36</v>
      </c>
      <c r="AJ92" s="581"/>
      <c r="AK92" s="501">
        <v>54</v>
      </c>
      <c r="AL92" s="502"/>
      <c r="AM92" s="581"/>
      <c r="AN92" s="581"/>
      <c r="AO92" s="545">
        <f t="shared" si="9"/>
        <v>45</v>
      </c>
      <c r="AP92" s="546"/>
      <c r="AQ92" s="581"/>
      <c r="AR92" s="506"/>
      <c r="AS92" s="498"/>
      <c r="AT92" s="546"/>
      <c r="AU92" s="545"/>
      <c r="AV92" s="506"/>
      <c r="AW92" s="498">
        <v>5</v>
      </c>
      <c r="AX92" s="546"/>
      <c r="AY92" s="545"/>
      <c r="AZ92" s="506"/>
      <c r="BA92" s="498"/>
      <c r="BB92" s="546"/>
      <c r="BC92" s="545"/>
      <c r="BD92" s="506"/>
      <c r="BE92" s="498"/>
      <c r="BF92" s="546"/>
      <c r="BG92" s="178"/>
      <c r="BH92" s="179"/>
      <c r="BI92" s="179"/>
      <c r="BJ92" s="179"/>
    </row>
    <row r="93" spans="3:62" s="123" customFormat="1" ht="30" customHeight="1">
      <c r="C93" s="126"/>
      <c r="D93" s="460" t="s">
        <v>98</v>
      </c>
      <c r="E93" s="461"/>
      <c r="F93" s="462"/>
      <c r="G93" s="588" t="s">
        <v>155</v>
      </c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90"/>
      <c r="U93" s="501"/>
      <c r="V93" s="502"/>
      <c r="W93" s="506">
        <v>4</v>
      </c>
      <c r="X93" s="498"/>
      <c r="Y93" s="501">
        <v>4</v>
      </c>
      <c r="Z93" s="502"/>
      <c r="AA93" s="506"/>
      <c r="AB93" s="498"/>
      <c r="AC93" s="501">
        <v>4</v>
      </c>
      <c r="AD93" s="502"/>
      <c r="AE93" s="506">
        <f t="shared" si="7"/>
        <v>120</v>
      </c>
      <c r="AF93" s="502"/>
      <c r="AG93" s="545">
        <f t="shared" si="8"/>
        <v>72</v>
      </c>
      <c r="AH93" s="546"/>
      <c r="AI93" s="506">
        <v>18</v>
      </c>
      <c r="AJ93" s="498"/>
      <c r="AK93" s="501">
        <v>54</v>
      </c>
      <c r="AL93" s="502"/>
      <c r="AM93" s="506"/>
      <c r="AN93" s="498"/>
      <c r="AO93" s="501">
        <f t="shared" si="9"/>
        <v>48</v>
      </c>
      <c r="AP93" s="502"/>
      <c r="AQ93" s="506"/>
      <c r="AR93" s="494"/>
      <c r="AS93" s="494"/>
      <c r="AT93" s="498"/>
      <c r="AU93" s="501"/>
      <c r="AV93" s="494"/>
      <c r="AW93" s="494">
        <v>4</v>
      </c>
      <c r="AX93" s="502"/>
      <c r="AY93" s="506"/>
      <c r="AZ93" s="494"/>
      <c r="BA93" s="494"/>
      <c r="BB93" s="498"/>
      <c r="BC93" s="501"/>
      <c r="BD93" s="494"/>
      <c r="BE93" s="494"/>
      <c r="BF93" s="502"/>
      <c r="BG93" s="178"/>
      <c r="BH93" s="179"/>
      <c r="BI93" s="179"/>
      <c r="BJ93" s="179"/>
    </row>
    <row r="94" spans="3:62" s="123" customFormat="1" ht="30" customHeight="1">
      <c r="C94" s="126"/>
      <c r="D94" s="460" t="s">
        <v>99</v>
      </c>
      <c r="E94" s="461"/>
      <c r="F94" s="462"/>
      <c r="G94" s="588" t="s">
        <v>156</v>
      </c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90"/>
      <c r="U94" s="501"/>
      <c r="V94" s="502"/>
      <c r="W94" s="506">
        <v>5</v>
      </c>
      <c r="X94" s="498"/>
      <c r="Y94" s="501">
        <v>5</v>
      </c>
      <c r="Z94" s="502"/>
      <c r="AA94" s="506">
        <v>5</v>
      </c>
      <c r="AB94" s="498"/>
      <c r="AC94" s="501">
        <v>6</v>
      </c>
      <c r="AD94" s="502"/>
      <c r="AE94" s="506">
        <f t="shared" si="7"/>
        <v>180</v>
      </c>
      <c r="AF94" s="502"/>
      <c r="AG94" s="545">
        <f t="shared" si="8"/>
        <v>72</v>
      </c>
      <c r="AH94" s="546"/>
      <c r="AI94" s="506">
        <v>36</v>
      </c>
      <c r="AJ94" s="498"/>
      <c r="AK94" s="501">
        <v>18</v>
      </c>
      <c r="AL94" s="502"/>
      <c r="AM94" s="506">
        <v>18</v>
      </c>
      <c r="AN94" s="498"/>
      <c r="AO94" s="501">
        <f t="shared" si="9"/>
        <v>108</v>
      </c>
      <c r="AP94" s="502"/>
      <c r="AQ94" s="506"/>
      <c r="AR94" s="494"/>
      <c r="AS94" s="494"/>
      <c r="AT94" s="498"/>
      <c r="AU94" s="501"/>
      <c r="AV94" s="494"/>
      <c r="AW94" s="494"/>
      <c r="AX94" s="502"/>
      <c r="AY94" s="506">
        <v>4</v>
      </c>
      <c r="AZ94" s="494"/>
      <c r="BA94" s="494"/>
      <c r="BB94" s="498"/>
      <c r="BC94" s="501"/>
      <c r="BD94" s="494"/>
      <c r="BE94" s="494"/>
      <c r="BF94" s="502"/>
      <c r="BG94" s="178"/>
      <c r="BH94" s="179"/>
      <c r="BI94" s="179"/>
      <c r="BJ94" s="179"/>
    </row>
    <row r="95" spans="4:62" s="126" customFormat="1" ht="30" customHeight="1">
      <c r="D95" s="460" t="s">
        <v>100</v>
      </c>
      <c r="E95" s="461"/>
      <c r="F95" s="462"/>
      <c r="G95" s="588" t="s">
        <v>157</v>
      </c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90"/>
      <c r="U95" s="493"/>
      <c r="V95" s="502"/>
      <c r="W95" s="581">
        <v>6</v>
      </c>
      <c r="X95" s="581"/>
      <c r="Y95" s="501">
        <v>6</v>
      </c>
      <c r="Z95" s="502"/>
      <c r="AA95" s="581">
        <v>6</v>
      </c>
      <c r="AB95" s="581"/>
      <c r="AC95" s="501">
        <v>4</v>
      </c>
      <c r="AD95" s="502"/>
      <c r="AE95" s="506">
        <f t="shared" si="7"/>
        <v>120</v>
      </c>
      <c r="AF95" s="502"/>
      <c r="AG95" s="545">
        <f t="shared" si="8"/>
        <v>54</v>
      </c>
      <c r="AH95" s="546"/>
      <c r="AI95" s="506">
        <v>18</v>
      </c>
      <c r="AJ95" s="498"/>
      <c r="AK95" s="501">
        <v>36</v>
      </c>
      <c r="AL95" s="502"/>
      <c r="AM95" s="506"/>
      <c r="AN95" s="498"/>
      <c r="AO95" s="501">
        <f t="shared" si="9"/>
        <v>66</v>
      </c>
      <c r="AP95" s="502"/>
      <c r="AQ95" s="506"/>
      <c r="AR95" s="494"/>
      <c r="AS95" s="494"/>
      <c r="AT95" s="498"/>
      <c r="AU95" s="501"/>
      <c r="AV95" s="494"/>
      <c r="AW95" s="494"/>
      <c r="AX95" s="502"/>
      <c r="AY95" s="506"/>
      <c r="AZ95" s="494"/>
      <c r="BA95" s="494">
        <v>3</v>
      </c>
      <c r="BB95" s="498"/>
      <c r="BC95" s="501"/>
      <c r="BD95" s="494"/>
      <c r="BE95" s="494"/>
      <c r="BF95" s="502"/>
      <c r="BH95" s="177"/>
      <c r="BI95" s="127"/>
      <c r="BJ95" s="127"/>
    </row>
    <row r="96" spans="4:62" s="126" customFormat="1" ht="30" customHeight="1">
      <c r="D96" s="460" t="s">
        <v>101</v>
      </c>
      <c r="E96" s="461"/>
      <c r="F96" s="462"/>
      <c r="G96" s="588" t="s">
        <v>158</v>
      </c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90"/>
      <c r="U96" s="493"/>
      <c r="V96" s="502"/>
      <c r="W96" s="581">
        <v>7</v>
      </c>
      <c r="X96" s="581"/>
      <c r="Y96" s="501">
        <v>7</v>
      </c>
      <c r="Z96" s="502"/>
      <c r="AA96" s="581">
        <v>7</v>
      </c>
      <c r="AB96" s="581"/>
      <c r="AC96" s="501">
        <v>4.5</v>
      </c>
      <c r="AD96" s="502"/>
      <c r="AE96" s="506">
        <f t="shared" si="7"/>
        <v>135</v>
      </c>
      <c r="AF96" s="502"/>
      <c r="AG96" s="545">
        <f t="shared" si="8"/>
        <v>72</v>
      </c>
      <c r="AH96" s="546"/>
      <c r="AI96" s="506">
        <v>36</v>
      </c>
      <c r="AJ96" s="498"/>
      <c r="AK96" s="501">
        <v>18</v>
      </c>
      <c r="AL96" s="502"/>
      <c r="AM96" s="506">
        <v>18</v>
      </c>
      <c r="AN96" s="498"/>
      <c r="AO96" s="501">
        <f t="shared" si="9"/>
        <v>63</v>
      </c>
      <c r="AP96" s="502"/>
      <c r="AQ96" s="506"/>
      <c r="AR96" s="494"/>
      <c r="AS96" s="494"/>
      <c r="AT96" s="498"/>
      <c r="AU96" s="501"/>
      <c r="AV96" s="494"/>
      <c r="AW96" s="494"/>
      <c r="AX96" s="502"/>
      <c r="AY96" s="506"/>
      <c r="AZ96" s="494"/>
      <c r="BA96" s="494"/>
      <c r="BB96" s="498"/>
      <c r="BC96" s="501">
        <v>4</v>
      </c>
      <c r="BD96" s="494"/>
      <c r="BE96" s="494"/>
      <c r="BF96" s="502"/>
      <c r="BH96" s="177"/>
      <c r="BI96" s="127"/>
      <c r="BJ96" s="127"/>
    </row>
    <row r="97" spans="4:62" s="126" customFormat="1" ht="30" customHeight="1">
      <c r="D97" s="460" t="s">
        <v>92</v>
      </c>
      <c r="E97" s="461"/>
      <c r="F97" s="462"/>
      <c r="G97" s="588" t="s">
        <v>159</v>
      </c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90"/>
      <c r="U97" s="493"/>
      <c r="V97" s="502"/>
      <c r="W97" s="506">
        <v>8</v>
      </c>
      <c r="X97" s="498"/>
      <c r="Y97" s="501">
        <v>8</v>
      </c>
      <c r="Z97" s="502"/>
      <c r="AA97" s="506">
        <v>8</v>
      </c>
      <c r="AB97" s="498"/>
      <c r="AC97" s="501">
        <v>4</v>
      </c>
      <c r="AD97" s="502"/>
      <c r="AE97" s="506">
        <f t="shared" si="7"/>
        <v>120</v>
      </c>
      <c r="AF97" s="502"/>
      <c r="AG97" s="545">
        <f t="shared" si="8"/>
        <v>36</v>
      </c>
      <c r="AH97" s="546"/>
      <c r="AI97" s="506">
        <v>9</v>
      </c>
      <c r="AJ97" s="498"/>
      <c r="AK97" s="501">
        <v>27</v>
      </c>
      <c r="AL97" s="502"/>
      <c r="AM97" s="506"/>
      <c r="AN97" s="498"/>
      <c r="AO97" s="501">
        <f t="shared" si="9"/>
        <v>84</v>
      </c>
      <c r="AP97" s="502"/>
      <c r="AQ97" s="506"/>
      <c r="AR97" s="494"/>
      <c r="AS97" s="494"/>
      <c r="AT97" s="498"/>
      <c r="AU97" s="501"/>
      <c r="AV97" s="494"/>
      <c r="AW97" s="494"/>
      <c r="AX97" s="502"/>
      <c r="AY97" s="506"/>
      <c r="AZ97" s="494"/>
      <c r="BA97" s="494"/>
      <c r="BB97" s="498"/>
      <c r="BC97" s="501"/>
      <c r="BD97" s="494"/>
      <c r="BE97" s="494">
        <v>4</v>
      </c>
      <c r="BF97" s="502"/>
      <c r="BH97" s="177"/>
      <c r="BI97" s="127"/>
      <c r="BJ97" s="127"/>
    </row>
    <row r="98" spans="4:62" s="126" customFormat="1" ht="30" customHeight="1">
      <c r="D98" s="460" t="s">
        <v>94</v>
      </c>
      <c r="E98" s="461"/>
      <c r="F98" s="462"/>
      <c r="G98" s="588" t="s">
        <v>222</v>
      </c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90"/>
      <c r="U98" s="501"/>
      <c r="V98" s="502"/>
      <c r="W98" s="506">
        <v>8</v>
      </c>
      <c r="X98" s="498"/>
      <c r="Y98" s="501">
        <v>8</v>
      </c>
      <c r="Z98" s="502"/>
      <c r="AA98" s="533">
        <v>8</v>
      </c>
      <c r="AB98" s="534"/>
      <c r="AC98" s="501">
        <v>4</v>
      </c>
      <c r="AD98" s="502"/>
      <c r="AE98" s="506">
        <f t="shared" si="7"/>
        <v>120</v>
      </c>
      <c r="AF98" s="502"/>
      <c r="AG98" s="545">
        <f t="shared" si="8"/>
        <v>36</v>
      </c>
      <c r="AH98" s="546"/>
      <c r="AI98" s="506">
        <v>18</v>
      </c>
      <c r="AJ98" s="498"/>
      <c r="AK98" s="501">
        <v>18</v>
      </c>
      <c r="AL98" s="502"/>
      <c r="AM98" s="506"/>
      <c r="AN98" s="498"/>
      <c r="AO98" s="501">
        <f t="shared" si="9"/>
        <v>84</v>
      </c>
      <c r="AP98" s="502"/>
      <c r="AQ98" s="506"/>
      <c r="AR98" s="494"/>
      <c r="AS98" s="494"/>
      <c r="AT98" s="498"/>
      <c r="AU98" s="501"/>
      <c r="AV98" s="494"/>
      <c r="AW98" s="494"/>
      <c r="AX98" s="502"/>
      <c r="AY98" s="506"/>
      <c r="AZ98" s="494"/>
      <c r="BA98" s="494"/>
      <c r="BB98" s="498"/>
      <c r="BC98" s="501"/>
      <c r="BD98" s="494"/>
      <c r="BE98" s="494">
        <v>4</v>
      </c>
      <c r="BF98" s="502"/>
      <c r="BH98" s="177"/>
      <c r="BI98" s="127"/>
      <c r="BJ98" s="127"/>
    </row>
    <row r="99" spans="4:62" s="126" customFormat="1" ht="30" customHeight="1" thickBot="1">
      <c r="D99" s="538" t="s">
        <v>223</v>
      </c>
      <c r="E99" s="539"/>
      <c r="F99" s="540"/>
      <c r="G99" s="588" t="s">
        <v>224</v>
      </c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90"/>
      <c r="U99" s="531"/>
      <c r="V99" s="532"/>
      <c r="W99" s="506">
        <v>8</v>
      </c>
      <c r="X99" s="498"/>
      <c r="Y99" s="531">
        <v>8</v>
      </c>
      <c r="Z99" s="532"/>
      <c r="AA99" s="533">
        <v>8</v>
      </c>
      <c r="AB99" s="534"/>
      <c r="AC99" s="531">
        <v>4.5</v>
      </c>
      <c r="AD99" s="532"/>
      <c r="AE99" s="506">
        <f t="shared" si="7"/>
        <v>135</v>
      </c>
      <c r="AF99" s="502"/>
      <c r="AG99" s="545">
        <f t="shared" si="8"/>
        <v>72</v>
      </c>
      <c r="AH99" s="546"/>
      <c r="AI99" s="506">
        <v>36</v>
      </c>
      <c r="AJ99" s="498"/>
      <c r="AK99" s="531">
        <v>36</v>
      </c>
      <c r="AL99" s="532"/>
      <c r="AM99" s="506"/>
      <c r="AN99" s="498"/>
      <c r="AO99" s="531">
        <f t="shared" si="9"/>
        <v>63</v>
      </c>
      <c r="AP99" s="532"/>
      <c r="AQ99" s="506"/>
      <c r="AR99" s="494"/>
      <c r="AS99" s="494"/>
      <c r="AT99" s="498"/>
      <c r="AU99" s="501"/>
      <c r="AV99" s="494"/>
      <c r="AW99" s="494"/>
      <c r="AX99" s="502"/>
      <c r="AY99" s="506"/>
      <c r="AZ99" s="494"/>
      <c r="BA99" s="494"/>
      <c r="BB99" s="498"/>
      <c r="BC99" s="501"/>
      <c r="BD99" s="494"/>
      <c r="BE99" s="494">
        <v>8</v>
      </c>
      <c r="BF99" s="502"/>
      <c r="BH99" s="177"/>
      <c r="BI99" s="127"/>
      <c r="BJ99" s="127"/>
    </row>
    <row r="100" spans="4:62" s="34" customFormat="1" ht="24" customHeight="1" thickBot="1">
      <c r="D100" s="596" t="s">
        <v>126</v>
      </c>
      <c r="E100" s="597"/>
      <c r="F100" s="597"/>
      <c r="G100" s="598"/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9"/>
      <c r="U100" s="577">
        <f>COUNT(U90:V99)</f>
        <v>0</v>
      </c>
      <c r="V100" s="578"/>
      <c r="W100" s="579">
        <f>COUNT(W90:X99)</f>
        <v>10</v>
      </c>
      <c r="X100" s="580"/>
      <c r="Y100" s="577">
        <f>COUNT(Y90:Z99)</f>
        <v>9</v>
      </c>
      <c r="Z100" s="578"/>
      <c r="AA100" s="579">
        <f>COUNT(AA90:AB99)</f>
        <v>8</v>
      </c>
      <c r="AB100" s="580"/>
      <c r="AC100" s="557">
        <f>SUM(AC90:AD99)</f>
        <v>46</v>
      </c>
      <c r="AD100" s="557"/>
      <c r="AE100" s="503">
        <f>SUM(AE90:AF99)</f>
        <v>1380</v>
      </c>
      <c r="AF100" s="503"/>
      <c r="AG100" s="503">
        <f>SUM(AG90:AH99)</f>
        <v>630</v>
      </c>
      <c r="AH100" s="503"/>
      <c r="AI100" s="503">
        <f>SUM(AI90:AJ99)</f>
        <v>279</v>
      </c>
      <c r="AJ100" s="503"/>
      <c r="AK100" s="557">
        <f>SUM(AK90:AL99)</f>
        <v>315</v>
      </c>
      <c r="AL100" s="557"/>
      <c r="AM100" s="503">
        <f>SUM(AM90:AN99)</f>
        <v>36</v>
      </c>
      <c r="AN100" s="503"/>
      <c r="AO100" s="503">
        <f>SUM(AO90:AP99)</f>
        <v>750</v>
      </c>
      <c r="AP100" s="503"/>
      <c r="AQ100" s="503">
        <f>SUM(AQ90:AR99)</f>
        <v>0</v>
      </c>
      <c r="AR100" s="503"/>
      <c r="AS100" s="503">
        <f>SUM(AS90:AT99)</f>
        <v>0</v>
      </c>
      <c r="AT100" s="503"/>
      <c r="AU100" s="503">
        <f>SUM(AU90:AV99)</f>
        <v>7</v>
      </c>
      <c r="AV100" s="503"/>
      <c r="AW100" s="503">
        <f>SUM(AW90:AX99)</f>
        <v>9</v>
      </c>
      <c r="AX100" s="503"/>
      <c r="AY100" s="503">
        <f>SUM(AY90:AZ99)</f>
        <v>4</v>
      </c>
      <c r="AZ100" s="503"/>
      <c r="BA100" s="503">
        <f>SUM(BA90:BB99)</f>
        <v>3</v>
      </c>
      <c r="BB100" s="503"/>
      <c r="BC100" s="503">
        <f>SUM(BC90:BD99)</f>
        <v>4</v>
      </c>
      <c r="BD100" s="503"/>
      <c r="BE100" s="503">
        <f>SUM(BE90:BF99)</f>
        <v>16</v>
      </c>
      <c r="BF100" s="503"/>
      <c r="BG100" s="126"/>
      <c r="BH100" s="170"/>
      <c r="BI100" s="127"/>
      <c r="BJ100" s="127"/>
    </row>
    <row r="101" spans="4:62" s="126" customFormat="1" ht="24.75" customHeight="1" thickBot="1">
      <c r="D101" s="593" t="s">
        <v>112</v>
      </c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/>
      <c r="S101" s="594"/>
      <c r="T101" s="595"/>
      <c r="U101" s="573">
        <f>U100+U88</f>
        <v>1</v>
      </c>
      <c r="V101" s="574"/>
      <c r="W101" s="573">
        <f>W100+W88</f>
        <v>15</v>
      </c>
      <c r="X101" s="574"/>
      <c r="Y101" s="573">
        <f>Y100+Y88</f>
        <v>9</v>
      </c>
      <c r="Z101" s="574"/>
      <c r="AA101" s="573">
        <f>AA100+AA88</f>
        <v>14</v>
      </c>
      <c r="AB101" s="574"/>
      <c r="AC101" s="573">
        <f>AC100+AC88</f>
        <v>60</v>
      </c>
      <c r="AD101" s="574"/>
      <c r="AE101" s="573">
        <f>AE100+AE88</f>
        <v>1800</v>
      </c>
      <c r="AF101" s="574"/>
      <c r="AG101" s="573">
        <f>AG100+AG88</f>
        <v>900</v>
      </c>
      <c r="AH101" s="574"/>
      <c r="AI101" s="573">
        <f>AI100+AI88</f>
        <v>351</v>
      </c>
      <c r="AJ101" s="574"/>
      <c r="AK101" s="573">
        <f>AK100+AK88</f>
        <v>513</v>
      </c>
      <c r="AL101" s="574"/>
      <c r="AM101" s="573">
        <f>AM100+AM88</f>
        <v>36</v>
      </c>
      <c r="AN101" s="574"/>
      <c r="AO101" s="573">
        <f>AO100+AO88</f>
        <v>900</v>
      </c>
      <c r="AP101" s="574"/>
      <c r="AQ101" s="573">
        <f>AQ100+AQ88</f>
        <v>0</v>
      </c>
      <c r="AR101" s="574"/>
      <c r="AS101" s="573">
        <f>AS100+AS88</f>
        <v>0</v>
      </c>
      <c r="AT101" s="574"/>
      <c r="AU101" s="573">
        <f>AU100+AU88</f>
        <v>11</v>
      </c>
      <c r="AV101" s="574"/>
      <c r="AW101" s="573">
        <f>AW100+AW88</f>
        <v>11</v>
      </c>
      <c r="AX101" s="574"/>
      <c r="AY101" s="573">
        <f>AY100+AY88</f>
        <v>6</v>
      </c>
      <c r="AZ101" s="574"/>
      <c r="BA101" s="573">
        <f>BA100+BA88</f>
        <v>7</v>
      </c>
      <c r="BB101" s="574"/>
      <c r="BC101" s="573">
        <f>BC100+BC88</f>
        <v>6</v>
      </c>
      <c r="BD101" s="574"/>
      <c r="BE101" s="573">
        <f>BE100+BE88</f>
        <v>18</v>
      </c>
      <c r="BF101" s="574"/>
      <c r="BG101" s="169"/>
      <c r="BH101" s="167"/>
      <c r="BI101" s="127"/>
      <c r="BJ101" s="127"/>
    </row>
    <row r="102" spans="3:62" s="134" customFormat="1" ht="25.5" customHeight="1" thickBot="1">
      <c r="C102" s="135"/>
      <c r="D102" s="535" t="s">
        <v>102</v>
      </c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7"/>
      <c r="U102" s="504">
        <f>U101+U80</f>
        <v>18</v>
      </c>
      <c r="V102" s="505"/>
      <c r="W102" s="504">
        <f>W101+W80</f>
        <v>40</v>
      </c>
      <c r="X102" s="505"/>
      <c r="Y102" s="504">
        <f>Y101+Y80</f>
        <v>30</v>
      </c>
      <c r="Z102" s="505"/>
      <c r="AA102" s="504">
        <f>AA101+AA80</f>
        <v>42</v>
      </c>
      <c r="AB102" s="505"/>
      <c r="AC102" s="504">
        <f>AC101+AC80</f>
        <v>240</v>
      </c>
      <c r="AD102" s="505"/>
      <c r="AE102" s="504">
        <f>AE101+AE80</f>
        <v>7200</v>
      </c>
      <c r="AF102" s="505"/>
      <c r="AG102" s="504">
        <f>AG101+AG80</f>
        <v>3708</v>
      </c>
      <c r="AH102" s="505"/>
      <c r="AI102" s="504">
        <f>AI101+AI80</f>
        <v>1503</v>
      </c>
      <c r="AJ102" s="505"/>
      <c r="AK102" s="504">
        <f>AK101+AK80</f>
        <v>1927</v>
      </c>
      <c r="AL102" s="505"/>
      <c r="AM102" s="504">
        <f>AM101+AM80</f>
        <v>278</v>
      </c>
      <c r="AN102" s="505"/>
      <c r="AO102" s="504">
        <f>AO101+AO80</f>
        <v>3492</v>
      </c>
      <c r="AP102" s="505"/>
      <c r="AQ102" s="504">
        <f>AQ101+AQ80</f>
        <v>28</v>
      </c>
      <c r="AR102" s="505"/>
      <c r="AS102" s="504">
        <f>AS101+AS80</f>
        <v>29</v>
      </c>
      <c r="AT102" s="505"/>
      <c r="AU102" s="504">
        <f>AU101+AU80</f>
        <v>28</v>
      </c>
      <c r="AV102" s="505"/>
      <c r="AW102" s="504">
        <f>AW101+AW80</f>
        <v>30</v>
      </c>
      <c r="AX102" s="505"/>
      <c r="AY102" s="504">
        <f>AY101+AY80</f>
        <v>25</v>
      </c>
      <c r="AZ102" s="505"/>
      <c r="BA102" s="504">
        <f>BA101+BA80</f>
        <v>27</v>
      </c>
      <c r="BB102" s="505"/>
      <c r="BC102" s="504">
        <f>BC101+BC80</f>
        <v>23</v>
      </c>
      <c r="BD102" s="505"/>
      <c r="BE102" s="504">
        <f>BE101+BE80</f>
        <v>24</v>
      </c>
      <c r="BF102" s="505"/>
      <c r="BG102" s="136"/>
      <c r="BH102" s="132"/>
      <c r="BI102" s="127"/>
      <c r="BJ102" s="127"/>
    </row>
    <row r="103" spans="3:62" s="134" customFormat="1" ht="25.5" customHeight="1" thickBot="1">
      <c r="C103" s="135"/>
      <c r="D103" s="575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554" t="s">
        <v>103</v>
      </c>
      <c r="V103" s="555"/>
      <c r="W103" s="555"/>
      <c r="X103" s="555"/>
      <c r="Y103" s="555"/>
      <c r="Z103" s="555"/>
      <c r="AA103" s="555"/>
      <c r="AB103" s="555"/>
      <c r="AC103" s="555"/>
      <c r="AD103" s="555"/>
      <c r="AE103" s="555"/>
      <c r="AF103" s="555"/>
      <c r="AG103" s="555"/>
      <c r="AH103" s="555"/>
      <c r="AI103" s="555"/>
      <c r="AJ103" s="555"/>
      <c r="AK103" s="555"/>
      <c r="AL103" s="555"/>
      <c r="AM103" s="555"/>
      <c r="AN103" s="555"/>
      <c r="AO103" s="555"/>
      <c r="AP103" s="556"/>
      <c r="AQ103" s="547">
        <v>3</v>
      </c>
      <c r="AR103" s="549"/>
      <c r="AS103" s="547">
        <v>3</v>
      </c>
      <c r="AT103" s="548"/>
      <c r="AU103" s="548">
        <v>1</v>
      </c>
      <c r="AV103" s="549"/>
      <c r="AW103" s="547">
        <v>2</v>
      </c>
      <c r="AX103" s="548"/>
      <c r="AY103" s="548">
        <v>2</v>
      </c>
      <c r="AZ103" s="549"/>
      <c r="BA103" s="547">
        <v>3</v>
      </c>
      <c r="BB103" s="548"/>
      <c r="BC103" s="548">
        <v>3</v>
      </c>
      <c r="BD103" s="549"/>
      <c r="BE103" s="547">
        <v>1</v>
      </c>
      <c r="BF103" s="548"/>
      <c r="BG103" s="137"/>
      <c r="BH103" s="133"/>
      <c r="BI103" s="138"/>
      <c r="BJ103" s="138"/>
    </row>
    <row r="104" spans="4:62" s="134" customFormat="1" ht="25.5" customHeight="1" thickBot="1">
      <c r="D104" s="576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  <c r="Q104" s="541"/>
      <c r="R104" s="541"/>
      <c r="S104" s="541"/>
      <c r="T104" s="172"/>
      <c r="U104" s="564" t="s">
        <v>150</v>
      </c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5"/>
      <c r="AK104" s="565"/>
      <c r="AL104" s="565"/>
      <c r="AM104" s="565"/>
      <c r="AN104" s="565"/>
      <c r="AO104" s="565"/>
      <c r="AP104" s="566"/>
      <c r="AQ104" s="547">
        <v>3</v>
      </c>
      <c r="AR104" s="549"/>
      <c r="AS104" s="547">
        <v>5</v>
      </c>
      <c r="AT104" s="548"/>
      <c r="AU104" s="548">
        <v>6</v>
      </c>
      <c r="AV104" s="549"/>
      <c r="AW104" s="547">
        <v>7</v>
      </c>
      <c r="AX104" s="548"/>
      <c r="AY104" s="548">
        <v>4</v>
      </c>
      <c r="AZ104" s="549"/>
      <c r="BA104" s="547">
        <v>7</v>
      </c>
      <c r="BB104" s="548"/>
      <c r="BC104" s="548">
        <v>5</v>
      </c>
      <c r="BD104" s="549"/>
      <c r="BE104" s="547">
        <v>5</v>
      </c>
      <c r="BF104" s="548"/>
      <c r="BG104" s="137"/>
      <c r="BH104" s="138"/>
      <c r="BI104" s="138"/>
      <c r="BJ104" s="138"/>
    </row>
    <row r="105" spans="4:62" s="134" customFormat="1" ht="25.5" customHeight="1" thickBot="1"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2"/>
      <c r="O105" s="172"/>
      <c r="P105" s="172"/>
      <c r="Q105" s="172"/>
      <c r="R105" s="172"/>
      <c r="S105" s="172"/>
      <c r="T105" s="172"/>
      <c r="U105" s="550" t="s">
        <v>151</v>
      </c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551"/>
      <c r="AI105" s="551"/>
      <c r="AJ105" s="551"/>
      <c r="AK105" s="551"/>
      <c r="AL105" s="551"/>
      <c r="AM105" s="551"/>
      <c r="AN105" s="551"/>
      <c r="AO105" s="551"/>
      <c r="AP105" s="552"/>
      <c r="AQ105" s="547"/>
      <c r="AR105" s="549"/>
      <c r="AS105" s="547"/>
      <c r="AT105" s="548"/>
      <c r="AU105" s="548"/>
      <c r="AV105" s="549"/>
      <c r="AW105" s="547"/>
      <c r="AX105" s="548"/>
      <c r="AY105" s="548"/>
      <c r="AZ105" s="549"/>
      <c r="BA105" s="547">
        <v>1</v>
      </c>
      <c r="BB105" s="548"/>
      <c r="BC105" s="548"/>
      <c r="BD105" s="549"/>
      <c r="BE105" s="547"/>
      <c r="BF105" s="548"/>
      <c r="BG105" s="137"/>
      <c r="BH105" s="138"/>
      <c r="BI105" s="138"/>
      <c r="BJ105" s="138"/>
    </row>
    <row r="106" spans="4:62" s="134" customFormat="1" ht="24" customHeight="1" thickBot="1"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72"/>
      <c r="O106" s="172"/>
      <c r="P106" s="172"/>
      <c r="Q106" s="172"/>
      <c r="R106" s="172"/>
      <c r="S106" s="172"/>
      <c r="T106" s="172"/>
      <c r="U106" s="569" t="s">
        <v>152</v>
      </c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570"/>
      <c r="AM106" s="570"/>
      <c r="AN106" s="570"/>
      <c r="AO106" s="570"/>
      <c r="AP106" s="571"/>
      <c r="AQ106" s="547"/>
      <c r="AR106" s="549"/>
      <c r="AS106" s="547"/>
      <c r="AT106" s="548"/>
      <c r="AU106" s="548"/>
      <c r="AV106" s="549"/>
      <c r="AW106" s="547"/>
      <c r="AX106" s="548"/>
      <c r="AY106" s="548"/>
      <c r="AZ106" s="549"/>
      <c r="BA106" s="547"/>
      <c r="BB106" s="548"/>
      <c r="BC106" s="548">
        <v>1</v>
      </c>
      <c r="BD106" s="549"/>
      <c r="BE106" s="547"/>
      <c r="BF106" s="548"/>
      <c r="BG106" s="138"/>
      <c r="BH106" s="138"/>
      <c r="BI106" s="138"/>
      <c r="BJ106" s="138"/>
    </row>
    <row r="107" spans="1:64" s="140" customFormat="1" ht="19.5" customHeight="1" thickBot="1">
      <c r="A107" s="139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138"/>
      <c r="BH107" s="138"/>
      <c r="BI107" s="138"/>
      <c r="BJ107" s="138"/>
      <c r="BK107" s="134"/>
      <c r="BL107" s="134"/>
    </row>
    <row r="108" spans="1:62" s="184" customFormat="1" ht="26.25" customHeight="1" thickBot="1">
      <c r="A108" s="183"/>
      <c r="D108" s="186"/>
      <c r="E108" s="528" t="s">
        <v>129</v>
      </c>
      <c r="F108" s="529"/>
      <c r="G108" s="529"/>
      <c r="H108" s="529"/>
      <c r="I108" s="529"/>
      <c r="J108" s="529"/>
      <c r="K108" s="529"/>
      <c r="L108" s="529"/>
      <c r="M108" s="529"/>
      <c r="N108" s="529"/>
      <c r="O108" s="529"/>
      <c r="P108" s="529"/>
      <c r="Q108" s="529"/>
      <c r="R108" s="529"/>
      <c r="S108" s="529"/>
      <c r="T108" s="529"/>
      <c r="U108" s="529"/>
      <c r="V108" s="529"/>
      <c r="W108" s="529"/>
      <c r="X108" s="529"/>
      <c r="Y108" s="529"/>
      <c r="Z108" s="529"/>
      <c r="AA108" s="529"/>
      <c r="AB108" s="529"/>
      <c r="AC108" s="529"/>
      <c r="AD108" s="529"/>
      <c r="AE108" s="529"/>
      <c r="AF108" s="529"/>
      <c r="AG108" s="529"/>
      <c r="AH108" s="530"/>
      <c r="AI108" s="542" t="s">
        <v>130</v>
      </c>
      <c r="AJ108" s="543"/>
      <c r="AK108" s="543"/>
      <c r="AL108" s="543"/>
      <c r="AM108" s="543"/>
      <c r="AN108" s="543"/>
      <c r="AO108" s="543"/>
      <c r="AP108" s="543"/>
      <c r="AQ108" s="543"/>
      <c r="AR108" s="543"/>
      <c r="AS108" s="543"/>
      <c r="AT108" s="543"/>
      <c r="AU108" s="543"/>
      <c r="AV108" s="543"/>
      <c r="AW108" s="543"/>
      <c r="AX108" s="543"/>
      <c r="AY108" s="543"/>
      <c r="AZ108" s="543"/>
      <c r="BA108" s="543"/>
      <c r="BB108" s="543"/>
      <c r="BC108" s="543"/>
      <c r="BD108" s="543"/>
      <c r="BE108" s="543"/>
      <c r="BF108" s="543"/>
      <c r="BG108" s="544"/>
      <c r="BH108" s="133"/>
      <c r="BI108" s="133"/>
      <c r="BJ108" s="133"/>
    </row>
    <row r="109" spans="1:62" s="184" customFormat="1" ht="26.25" customHeight="1">
      <c r="A109" s="183"/>
      <c r="D109" s="129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4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133"/>
      <c r="BI109" s="133"/>
      <c r="BJ109" s="133"/>
    </row>
    <row r="110" spans="1:62" s="184" customFormat="1" ht="26.25" customHeight="1">
      <c r="A110" s="183"/>
      <c r="D110" s="129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4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133"/>
      <c r="BI110" s="133"/>
      <c r="BJ110" s="133"/>
    </row>
    <row r="111" spans="1:63" s="137" customFormat="1" ht="15" customHeight="1">
      <c r="A111" s="141"/>
      <c r="B111" s="123"/>
      <c r="C111" s="123"/>
      <c r="D111" s="245"/>
      <c r="E111" s="245"/>
      <c r="F111" s="245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4"/>
      <c r="V111" s="244"/>
      <c r="W111" s="247"/>
      <c r="X111" s="247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138"/>
      <c r="BH111" s="138"/>
      <c r="BI111" s="138"/>
      <c r="BJ111" s="138"/>
      <c r="BK111" s="123"/>
    </row>
    <row r="112" spans="4:58" s="134" customFormat="1" ht="25.5" customHeight="1">
      <c r="D112" s="242"/>
      <c r="E112" s="242"/>
      <c r="F112" s="242"/>
      <c r="G112" s="142"/>
      <c r="H112" s="142"/>
      <c r="I112" s="142"/>
      <c r="J112" s="249" t="s">
        <v>104</v>
      </c>
      <c r="K112" s="249"/>
      <c r="L112" s="249"/>
      <c r="M112" s="249"/>
      <c r="N112" s="249"/>
      <c r="O112" s="249"/>
      <c r="P112" s="249"/>
      <c r="Q112" s="249"/>
      <c r="R112" s="249"/>
      <c r="S112" s="250"/>
      <c r="T112" s="250"/>
      <c r="U112" s="250"/>
      <c r="V112" s="251"/>
      <c r="W112" s="252"/>
      <c r="X112" s="253"/>
      <c r="Y112" s="253"/>
      <c r="Z112" s="254" t="s">
        <v>105</v>
      </c>
      <c r="AA112" s="468" t="s">
        <v>309</v>
      </c>
      <c r="AB112" s="468"/>
      <c r="AC112" s="468"/>
      <c r="AD112" s="468"/>
      <c r="AE112" s="468"/>
      <c r="AF112" s="468"/>
      <c r="AG112" s="468"/>
      <c r="AH112" s="468"/>
      <c r="AI112" s="446" t="s">
        <v>105</v>
      </c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</row>
    <row r="113" spans="4:62" s="134" customFormat="1" ht="19.5" customHeight="1">
      <c r="D113" s="255"/>
      <c r="E113" s="256"/>
      <c r="F113" s="256"/>
      <c r="G113" s="257"/>
      <c r="H113" s="257"/>
      <c r="I113" s="257"/>
      <c r="J113" s="258"/>
      <c r="K113" s="258"/>
      <c r="L113" s="259"/>
      <c r="M113" s="260"/>
      <c r="N113" s="260"/>
      <c r="O113" s="260"/>
      <c r="P113" s="261"/>
      <c r="Q113" s="561"/>
      <c r="R113" s="561"/>
      <c r="S113" s="561"/>
      <c r="T113" s="561"/>
      <c r="U113" s="262"/>
      <c r="V113" s="263"/>
      <c r="W113" s="263"/>
      <c r="X113" s="260"/>
      <c r="Y113" s="260"/>
      <c r="Z113" s="562"/>
      <c r="AA113" s="563"/>
      <c r="AB113" s="563"/>
      <c r="AC113" s="563"/>
      <c r="AD113" s="563"/>
      <c r="AE113" s="563"/>
      <c r="AF113" s="563"/>
      <c r="AG113" s="264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57"/>
      <c r="AY113" s="257"/>
      <c r="AZ113" s="257"/>
      <c r="BA113" s="257"/>
      <c r="BB113" s="257"/>
      <c r="BC113" s="257"/>
      <c r="BD113" s="257"/>
      <c r="BE113" s="257"/>
      <c r="BF113" s="257"/>
      <c r="BG113" s="144"/>
      <c r="BH113" s="144"/>
      <c r="BI113" s="144"/>
      <c r="BJ113" s="144"/>
    </row>
    <row r="114" spans="4:62" s="134" customFormat="1" ht="18" customHeight="1">
      <c r="D114" s="183"/>
      <c r="E114" s="184"/>
      <c r="F114" s="184"/>
      <c r="G114" s="255"/>
      <c r="H114" s="256"/>
      <c r="I114" s="256"/>
      <c r="J114" s="249" t="s">
        <v>106</v>
      </c>
      <c r="K114" s="249"/>
      <c r="L114" s="249"/>
      <c r="M114" s="249"/>
      <c r="N114" s="249"/>
      <c r="O114" s="249"/>
      <c r="P114" s="249"/>
      <c r="Q114" s="249"/>
      <c r="R114" s="249"/>
      <c r="S114" s="250"/>
      <c r="T114" s="250"/>
      <c r="U114" s="250"/>
      <c r="V114" s="251"/>
      <c r="W114" s="252"/>
      <c r="X114" s="253"/>
      <c r="Y114" s="253"/>
      <c r="Z114" s="254" t="s">
        <v>105</v>
      </c>
      <c r="AA114" s="468" t="s">
        <v>310</v>
      </c>
      <c r="AB114" s="468"/>
      <c r="AC114" s="468"/>
      <c r="AD114" s="468"/>
      <c r="AE114" s="468"/>
      <c r="AF114" s="468"/>
      <c r="AG114" s="468"/>
      <c r="AH114" s="468"/>
      <c r="AI114" s="447" t="s">
        <v>105</v>
      </c>
      <c r="AJ114" s="266"/>
      <c r="AK114" s="469" t="s">
        <v>107</v>
      </c>
      <c r="AL114" s="469"/>
      <c r="AM114" s="469"/>
      <c r="AN114" s="469"/>
      <c r="AO114" s="469"/>
      <c r="AP114" s="469"/>
      <c r="AQ114" s="351"/>
      <c r="AR114" s="364"/>
      <c r="AS114" s="364"/>
      <c r="AT114" s="363"/>
      <c r="AU114" s="363"/>
      <c r="AV114" s="363"/>
      <c r="AW114" s="363"/>
      <c r="AY114" s="254" t="s">
        <v>105</v>
      </c>
      <c r="AZ114" s="468" t="s">
        <v>311</v>
      </c>
      <c r="BA114" s="468"/>
      <c r="BB114" s="468"/>
      <c r="BC114" s="468"/>
      <c r="BD114" s="468"/>
      <c r="BE114" s="468"/>
      <c r="BF114" s="254" t="s">
        <v>105</v>
      </c>
      <c r="BJ114" s="145"/>
    </row>
    <row r="115" spans="4:62" s="134" customFormat="1" ht="18" customHeight="1">
      <c r="D115" s="183"/>
      <c r="E115" s="184"/>
      <c r="F115" s="184"/>
      <c r="G115" s="255"/>
      <c r="H115" s="256"/>
      <c r="I115" s="256"/>
      <c r="J115" s="249"/>
      <c r="K115" s="249"/>
      <c r="L115" s="249"/>
      <c r="M115" s="249"/>
      <c r="N115" s="249"/>
      <c r="O115" s="249"/>
      <c r="P115" s="249"/>
      <c r="Q115" s="249"/>
      <c r="R115" s="249"/>
      <c r="S115" s="268"/>
      <c r="T115" s="268"/>
      <c r="U115" s="268"/>
      <c r="V115" s="353"/>
      <c r="W115" s="253"/>
      <c r="X115" s="253"/>
      <c r="Y115" s="253"/>
      <c r="Z115" s="354"/>
      <c r="AA115" s="355"/>
      <c r="AB115" s="355"/>
      <c r="AC115" s="355"/>
      <c r="AD115" s="355"/>
      <c r="AE115" s="355"/>
      <c r="AF115" s="355"/>
      <c r="AG115" s="354"/>
      <c r="AH115" s="265"/>
      <c r="AI115" s="266"/>
      <c r="AJ115" s="266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267"/>
      <c r="AW115" s="267"/>
      <c r="AX115" s="267"/>
      <c r="AY115" s="268"/>
      <c r="AZ115" s="268"/>
      <c r="BA115" s="356"/>
      <c r="BB115" s="353"/>
      <c r="BC115" s="242"/>
      <c r="BD115" s="357"/>
      <c r="BE115" s="357"/>
      <c r="BF115" s="357"/>
      <c r="BG115" s="181"/>
      <c r="BH115" s="182"/>
      <c r="BI115" s="143"/>
      <c r="BJ115" s="145"/>
    </row>
    <row r="116" spans="1:62" s="137" customFormat="1" ht="19.5" customHeight="1">
      <c r="A116" s="146"/>
      <c r="B116" s="147"/>
      <c r="C116" s="148"/>
      <c r="D116" s="255"/>
      <c r="E116" s="560" t="s">
        <v>148</v>
      </c>
      <c r="F116" s="560"/>
      <c r="G116" s="560"/>
      <c r="H116" s="560"/>
      <c r="I116" s="560"/>
      <c r="J116" s="560"/>
      <c r="K116" s="560"/>
      <c r="L116" s="560"/>
      <c r="M116" s="560"/>
      <c r="N116" s="560"/>
      <c r="O116" s="560"/>
      <c r="P116" s="560"/>
      <c r="Q116" s="560"/>
      <c r="R116" s="560"/>
      <c r="S116" s="560"/>
      <c r="T116" s="560"/>
      <c r="U116" s="560"/>
      <c r="V116" s="560"/>
      <c r="W116" s="560"/>
      <c r="X116" s="560"/>
      <c r="Y116" s="560"/>
      <c r="Z116" s="560"/>
      <c r="AA116" s="560"/>
      <c r="AB116" s="560"/>
      <c r="AC116" s="560"/>
      <c r="AD116" s="560"/>
      <c r="AE116" s="123"/>
      <c r="AF116" s="123"/>
      <c r="AG116" s="264"/>
      <c r="AH116" s="264"/>
      <c r="AI116" s="264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360"/>
      <c r="AX116" s="360"/>
      <c r="BG116" s="362"/>
      <c r="BH116" s="123"/>
      <c r="BI116" s="123"/>
      <c r="BJ116" s="123"/>
    </row>
    <row r="117" spans="1:62" s="137" customFormat="1" ht="19.5" customHeight="1">
      <c r="A117" s="146"/>
      <c r="B117" s="147"/>
      <c r="C117" s="149"/>
      <c r="D117" s="255"/>
      <c r="E117" s="560" t="s">
        <v>142</v>
      </c>
      <c r="F117" s="560"/>
      <c r="G117" s="560"/>
      <c r="H117" s="560"/>
      <c r="I117" s="560"/>
      <c r="J117" s="560"/>
      <c r="K117" s="560"/>
      <c r="L117" s="560"/>
      <c r="M117" s="560"/>
      <c r="N117" s="560"/>
      <c r="O117" s="560"/>
      <c r="P117" s="560"/>
      <c r="Q117" s="560"/>
      <c r="R117" s="560"/>
      <c r="S117" s="560"/>
      <c r="T117" s="560"/>
      <c r="U117" s="560"/>
      <c r="V117" s="560"/>
      <c r="W117" s="560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270"/>
      <c r="AH117" s="270"/>
      <c r="AI117" s="270"/>
      <c r="AJ117" s="270"/>
      <c r="AK117" s="271"/>
      <c r="AL117" s="272"/>
      <c r="AM117" s="272"/>
      <c r="AN117" s="272"/>
      <c r="AO117" s="272"/>
      <c r="AP117" s="273"/>
      <c r="AQ117" s="274"/>
      <c r="AR117" s="313"/>
      <c r="AS117" s="313"/>
      <c r="AT117" s="313"/>
      <c r="AU117" s="275"/>
      <c r="AV117" s="275"/>
      <c r="AW117" s="275"/>
      <c r="AX117" s="275"/>
      <c r="AY117" s="275"/>
      <c r="AZ117" s="275"/>
      <c r="BA117" s="313"/>
      <c r="BB117" s="313"/>
      <c r="BC117" s="312"/>
      <c r="BD117" s="313"/>
      <c r="BE117" s="314"/>
      <c r="BF117" s="313"/>
      <c r="BG117" s="150"/>
      <c r="BH117" s="150"/>
      <c r="BI117" s="150"/>
      <c r="BJ117" s="151"/>
    </row>
    <row r="118" spans="1:62" s="137" customFormat="1" ht="22.5" customHeight="1">
      <c r="A118" s="146"/>
      <c r="B118" s="147"/>
      <c r="C118" s="149"/>
      <c r="D118" s="315"/>
      <c r="E118" s="553" t="s">
        <v>143</v>
      </c>
      <c r="F118" s="553"/>
      <c r="G118" s="553"/>
      <c r="H118" s="553"/>
      <c r="I118" s="553"/>
      <c r="J118" s="553"/>
      <c r="K118" s="553"/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3"/>
      <c r="AD118" s="553"/>
      <c r="AE118" s="553"/>
      <c r="AF118" s="553"/>
      <c r="AG118" s="270"/>
      <c r="AH118" s="270"/>
      <c r="AI118" s="270"/>
      <c r="AJ118" s="270"/>
      <c r="AK118" s="271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275"/>
      <c r="AV118" s="275"/>
      <c r="AW118" s="275"/>
      <c r="AX118" s="316"/>
      <c r="AY118" s="277"/>
      <c r="AZ118" s="277"/>
      <c r="BA118" s="317"/>
      <c r="BB118" s="318"/>
      <c r="BC118" s="319"/>
      <c r="BD118" s="277"/>
      <c r="BE118" s="318"/>
      <c r="BF118" s="319"/>
      <c r="BG118" s="153"/>
      <c r="BH118" s="154"/>
      <c r="BI118" s="152"/>
      <c r="BJ118" s="153"/>
    </row>
    <row r="119" spans="1:62" s="137" customFormat="1" ht="25.5" customHeight="1">
      <c r="A119" s="146"/>
      <c r="B119" s="147"/>
      <c r="C119" s="149"/>
      <c r="D119" s="320"/>
      <c r="E119" s="23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190"/>
      <c r="AC119" s="190"/>
      <c r="AD119" s="190"/>
      <c r="AE119" s="190"/>
      <c r="AF119" s="37"/>
      <c r="AG119" s="276"/>
      <c r="AH119" s="276"/>
      <c r="AI119" s="276"/>
      <c r="AJ119" s="276"/>
      <c r="AK119" s="276"/>
      <c r="AL119" s="320"/>
      <c r="AM119" s="276"/>
      <c r="AN119" s="269"/>
      <c r="AO119" s="321"/>
      <c r="AP119" s="321"/>
      <c r="AQ119" s="269"/>
      <c r="AR119" s="313"/>
      <c r="AS119" s="313"/>
      <c r="AT119" s="313"/>
      <c r="AU119" s="275"/>
      <c r="AV119" s="572"/>
      <c r="AW119" s="572"/>
      <c r="AX119" s="572"/>
      <c r="AY119" s="572"/>
      <c r="AZ119" s="312"/>
      <c r="BA119" s="277"/>
      <c r="BB119" s="277"/>
      <c r="BC119" s="313"/>
      <c r="BD119" s="313"/>
      <c r="BE119" s="278"/>
      <c r="BF119" s="278"/>
      <c r="BG119" s="150"/>
      <c r="BH119" s="150"/>
      <c r="BI119" s="150"/>
      <c r="BJ119" s="145"/>
    </row>
    <row r="120" spans="1:62" s="137" customFormat="1" ht="16.5" customHeight="1">
      <c r="A120" s="146"/>
      <c r="B120" s="155"/>
      <c r="C120" s="149"/>
      <c r="D120" s="129"/>
      <c r="E120" s="279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123"/>
      <c r="V120" s="123"/>
      <c r="W120" s="123"/>
      <c r="X120" s="123"/>
      <c r="Y120" s="184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559"/>
      <c r="AP120" s="559"/>
      <c r="AQ120" s="559"/>
      <c r="AR120" s="559"/>
      <c r="AS120" s="559"/>
      <c r="AT120" s="559"/>
      <c r="AU120" s="559"/>
      <c r="AV120" s="559"/>
      <c r="AW120" s="559"/>
      <c r="AX120" s="559"/>
      <c r="AY120" s="559"/>
      <c r="AZ120" s="559"/>
      <c r="BA120" s="559"/>
      <c r="BB120" s="559"/>
      <c r="BC120" s="559"/>
      <c r="BD120" s="559"/>
      <c r="BE120" s="559"/>
      <c r="BF120" s="559"/>
      <c r="BG120" s="559"/>
      <c r="BH120" s="559"/>
      <c r="BI120" s="559"/>
      <c r="BJ120" s="559"/>
    </row>
    <row r="121" spans="1:62" s="137" customFormat="1" ht="15.75" customHeight="1">
      <c r="A121" s="146"/>
      <c r="B121" s="156"/>
      <c r="C121" s="157"/>
      <c r="D121" s="281"/>
      <c r="E121" s="281"/>
      <c r="F121" s="281"/>
      <c r="G121" s="281"/>
      <c r="H121" s="281"/>
      <c r="I121" s="281"/>
      <c r="J121" s="282"/>
      <c r="K121" s="282"/>
      <c r="L121" s="282"/>
      <c r="M121" s="282"/>
      <c r="N121" s="283"/>
      <c r="O121" s="223"/>
      <c r="P121" s="223"/>
      <c r="Q121" s="223"/>
      <c r="R121" s="284"/>
      <c r="S121" s="284"/>
      <c r="T121" s="285"/>
      <c r="U121" s="123"/>
      <c r="V121" s="123"/>
      <c r="W121" s="123"/>
      <c r="X121" s="123"/>
      <c r="Y121" s="184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286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135"/>
      <c r="BH121" s="135"/>
      <c r="BI121" s="135"/>
      <c r="BJ121" s="135"/>
    </row>
    <row r="122" spans="4:62" ht="18">
      <c r="D122" s="281"/>
      <c r="E122" s="281"/>
      <c r="F122" s="282"/>
      <c r="G122" s="282"/>
      <c r="H122" s="282"/>
      <c r="I122" s="282"/>
      <c r="J122" s="282"/>
      <c r="K122" s="282"/>
      <c r="L122" s="288"/>
      <c r="M122" s="282"/>
      <c r="N122" s="282"/>
      <c r="O122" s="288"/>
      <c r="P122" s="282"/>
      <c r="Q122" s="123"/>
      <c r="R122" s="184"/>
      <c r="S122" s="289"/>
      <c r="T122" s="57"/>
      <c r="U122" s="289"/>
      <c r="V122" s="567"/>
      <c r="W122" s="568"/>
      <c r="X122" s="568"/>
      <c r="Y122" s="568"/>
      <c r="Z122" s="568"/>
      <c r="AA122" s="290"/>
      <c r="AB122" s="283"/>
      <c r="AC122" s="290"/>
      <c r="AD122" s="290"/>
      <c r="AE122" s="290"/>
      <c r="AF122" s="290"/>
      <c r="AG122" s="290"/>
      <c r="AH122" s="290"/>
      <c r="AI122" s="291"/>
      <c r="AJ122" s="292"/>
      <c r="AK122" s="292"/>
      <c r="AL122" s="292"/>
      <c r="AM122" s="292"/>
      <c r="AN122" s="293"/>
      <c r="AO122" s="294"/>
      <c r="AP122" s="123"/>
      <c r="AQ122" s="123"/>
      <c r="AR122" s="123"/>
      <c r="AS122" s="558"/>
      <c r="AT122" s="558"/>
      <c r="AU122" s="558"/>
      <c r="AV122" s="558"/>
      <c r="AW122" s="558"/>
      <c r="AX122" s="558"/>
      <c r="AY122" s="296"/>
      <c r="AZ122" s="296"/>
      <c r="BA122" s="297"/>
      <c r="BB122" s="297"/>
      <c r="BC122" s="298"/>
      <c r="BD122" s="299"/>
      <c r="BE122" s="299"/>
      <c r="BF122" s="299"/>
      <c r="BG122" s="159"/>
      <c r="BH122" s="160"/>
      <c r="BI122" s="161"/>
      <c r="BJ122" s="137"/>
    </row>
    <row r="123" spans="4:62" ht="15">
      <c r="D123" s="281"/>
      <c r="E123" s="281"/>
      <c r="F123" s="282"/>
      <c r="G123" s="282"/>
      <c r="H123" s="282"/>
      <c r="I123" s="282"/>
      <c r="J123" s="282"/>
      <c r="K123" s="282"/>
      <c r="L123" s="288"/>
      <c r="M123" s="282"/>
      <c r="N123" s="282"/>
      <c r="O123" s="288"/>
      <c r="P123" s="282"/>
      <c r="Q123" s="123"/>
      <c r="R123" s="184"/>
      <c r="S123" s="289"/>
      <c r="T123" s="57"/>
      <c r="U123" s="289"/>
      <c r="V123" s="289"/>
      <c r="W123" s="300"/>
      <c r="X123" s="123"/>
      <c r="Y123" s="184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1"/>
      <c r="AJ123" s="292"/>
      <c r="AK123" s="292"/>
      <c r="AL123" s="292"/>
      <c r="AM123" s="292"/>
      <c r="AN123" s="293"/>
      <c r="AO123" s="294"/>
      <c r="AP123" s="123"/>
      <c r="AQ123" s="123"/>
      <c r="AR123" s="123"/>
      <c r="AS123" s="558"/>
      <c r="AT123" s="558"/>
      <c r="AU123" s="558"/>
      <c r="AV123" s="558"/>
      <c r="AW123" s="558"/>
      <c r="AX123" s="558"/>
      <c r="AY123" s="123"/>
      <c r="AZ123" s="123"/>
      <c r="BA123" s="288"/>
      <c r="BB123" s="123"/>
      <c r="BC123" s="184"/>
      <c r="BD123" s="123"/>
      <c r="BE123" s="123"/>
      <c r="BF123" s="123"/>
      <c r="BG123" s="137"/>
      <c r="BH123" s="162"/>
      <c r="BI123" s="162"/>
      <c r="BJ123" s="137"/>
    </row>
    <row r="124" spans="4:62" ht="15.75">
      <c r="D124" s="281"/>
      <c r="E124" s="281"/>
      <c r="F124" s="281"/>
      <c r="G124" s="281"/>
      <c r="H124" s="281"/>
      <c r="I124" s="281"/>
      <c r="J124" s="282"/>
      <c r="K124" s="282"/>
      <c r="L124" s="282"/>
      <c r="M124" s="282"/>
      <c r="N124" s="283"/>
      <c r="O124" s="223"/>
      <c r="P124" s="223"/>
      <c r="Q124" s="223"/>
      <c r="R124" s="284"/>
      <c r="S124" s="284"/>
      <c r="T124" s="285"/>
      <c r="U124" s="289"/>
      <c r="V124" s="289"/>
      <c r="W124" s="300"/>
      <c r="X124" s="123"/>
      <c r="Y124" s="184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1"/>
      <c r="AJ124" s="292"/>
      <c r="AK124" s="292"/>
      <c r="AL124" s="292"/>
      <c r="AM124" s="292"/>
      <c r="AN124" s="293"/>
      <c r="AO124" s="294"/>
      <c r="AP124" s="123"/>
      <c r="AQ124" s="123"/>
      <c r="AR124" s="123"/>
      <c r="AS124" s="295"/>
      <c r="AT124" s="295"/>
      <c r="AU124" s="295"/>
      <c r="AV124" s="295"/>
      <c r="AW124" s="295"/>
      <c r="AX124" s="295"/>
      <c r="AY124" s="123"/>
      <c r="AZ124" s="123"/>
      <c r="BA124" s="288"/>
      <c r="BB124" s="123"/>
      <c r="BC124" s="184"/>
      <c r="BD124" s="123"/>
      <c r="BE124" s="123"/>
      <c r="BF124" s="123"/>
      <c r="BG124" s="137"/>
      <c r="BH124" s="162"/>
      <c r="BI124" s="162"/>
      <c r="BJ124" s="137"/>
    </row>
    <row r="125" spans="4:62" ht="18">
      <c r="D125" s="281"/>
      <c r="E125" s="281"/>
      <c r="F125" s="282"/>
      <c r="G125" s="282"/>
      <c r="H125" s="282"/>
      <c r="I125" s="282"/>
      <c r="J125" s="282"/>
      <c r="K125" s="282"/>
      <c r="L125" s="288"/>
      <c r="M125" s="282"/>
      <c r="N125" s="282"/>
      <c r="O125" s="288"/>
      <c r="P125" s="282"/>
      <c r="Q125" s="123"/>
      <c r="R125" s="184"/>
      <c r="S125" s="123"/>
      <c r="T125" s="301"/>
      <c r="U125" s="289"/>
      <c r="V125" s="567"/>
      <c r="W125" s="568"/>
      <c r="X125" s="568"/>
      <c r="Y125" s="568"/>
      <c r="Z125" s="568"/>
      <c r="AA125" s="290"/>
      <c r="AB125" s="283"/>
      <c r="AC125" s="290"/>
      <c r="AD125" s="290"/>
      <c r="AE125" s="290"/>
      <c r="AF125" s="290"/>
      <c r="AG125" s="290"/>
      <c r="AH125" s="290"/>
      <c r="AI125" s="291"/>
      <c r="AJ125" s="292"/>
      <c r="AK125" s="292"/>
      <c r="AL125" s="292"/>
      <c r="AM125" s="292"/>
      <c r="AN125" s="293"/>
      <c r="AO125" s="294"/>
      <c r="AP125" s="123"/>
      <c r="AQ125" s="123"/>
      <c r="AR125" s="123"/>
      <c r="AS125" s="302"/>
      <c r="AT125" s="281"/>
      <c r="AU125" s="281"/>
      <c r="AV125" s="281"/>
      <c r="AW125" s="281"/>
      <c r="AX125" s="281"/>
      <c r="AY125" s="123"/>
      <c r="AZ125" s="123"/>
      <c r="BA125" s="123"/>
      <c r="BB125" s="123"/>
      <c r="BC125" s="298"/>
      <c r="BD125" s="299"/>
      <c r="BE125" s="299"/>
      <c r="BF125" s="126"/>
      <c r="BG125" s="159"/>
      <c r="BH125" s="160"/>
      <c r="BI125" s="161"/>
      <c r="BJ125" s="137"/>
    </row>
    <row r="126" spans="4:62" ht="15">
      <c r="D126" s="281"/>
      <c r="E126" s="281"/>
      <c r="F126" s="282"/>
      <c r="G126" s="282"/>
      <c r="H126" s="282"/>
      <c r="I126" s="282"/>
      <c r="J126" s="282"/>
      <c r="K126" s="282"/>
      <c r="L126" s="288"/>
      <c r="M126" s="282"/>
      <c r="N126" s="282"/>
      <c r="O126" s="288"/>
      <c r="P126" s="282"/>
      <c r="Q126" s="123"/>
      <c r="R126" s="184"/>
      <c r="S126" s="123"/>
      <c r="T126" s="301"/>
      <c r="U126" s="289"/>
      <c r="V126" s="289"/>
      <c r="W126" s="300"/>
      <c r="X126" s="123"/>
      <c r="Y126" s="184"/>
      <c r="Z126" s="303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5"/>
      <c r="AK126" s="304"/>
      <c r="AL126" s="282"/>
      <c r="AM126" s="141"/>
      <c r="AN126" s="141"/>
      <c r="AO126" s="282"/>
      <c r="AP126" s="123"/>
      <c r="AQ126" s="123"/>
      <c r="AR126" s="123"/>
      <c r="AS126" s="242"/>
      <c r="AT126" s="306"/>
      <c r="AU126" s="242"/>
      <c r="AV126" s="242"/>
      <c r="AW126" s="307"/>
      <c r="AX126" s="242"/>
      <c r="AY126" s="242"/>
      <c r="AZ126" s="242"/>
      <c r="BA126" s="288"/>
      <c r="BB126" s="288"/>
      <c r="BC126" s="308"/>
      <c r="BD126" s="123"/>
      <c r="BE126" s="123"/>
      <c r="BF126" s="123"/>
      <c r="BG126" s="137"/>
      <c r="BH126" s="163"/>
      <c r="BI126" s="163"/>
      <c r="BJ126" s="137"/>
    </row>
    <row r="127" spans="4:62" ht="15.75">
      <c r="D127" s="281"/>
      <c r="E127" s="281"/>
      <c r="F127" s="281"/>
      <c r="G127" s="281"/>
      <c r="H127" s="281"/>
      <c r="I127" s="281"/>
      <c r="J127" s="282"/>
      <c r="K127" s="282"/>
      <c r="L127" s="282"/>
      <c r="M127" s="282"/>
      <c r="N127" s="283"/>
      <c r="O127" s="223"/>
      <c r="P127" s="223"/>
      <c r="Q127" s="223"/>
      <c r="R127" s="284"/>
      <c r="S127" s="284"/>
      <c r="T127" s="285"/>
      <c r="U127" s="37"/>
      <c r="V127" s="37"/>
      <c r="W127" s="37"/>
      <c r="X127" s="37"/>
      <c r="AV127" s="242"/>
      <c r="AW127" s="309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134"/>
      <c r="BH127" s="134"/>
      <c r="BI127" s="134"/>
      <c r="BJ127" s="134"/>
    </row>
    <row r="128" spans="4:62" ht="18">
      <c r="D128" s="282"/>
      <c r="E128" s="282"/>
      <c r="F128" s="282"/>
      <c r="G128" s="282"/>
      <c r="H128" s="282"/>
      <c r="I128" s="282"/>
      <c r="J128" s="282"/>
      <c r="K128" s="282"/>
      <c r="L128" s="288"/>
      <c r="M128" s="282"/>
      <c r="N128" s="282"/>
      <c r="O128" s="288"/>
      <c r="P128" s="282"/>
      <c r="Q128" s="310"/>
      <c r="R128" s="184"/>
      <c r="S128" s="123"/>
      <c r="T128" s="289"/>
      <c r="Y128" s="37"/>
      <c r="Z128" s="37"/>
      <c r="AA128" s="37"/>
      <c r="AB128" s="37"/>
      <c r="AC128" s="37"/>
      <c r="AD128" s="37"/>
      <c r="AP128" s="311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307"/>
      <c r="BG128" s="134"/>
      <c r="BH128" s="134"/>
      <c r="BI128" s="134"/>
      <c r="BJ128" s="134"/>
    </row>
    <row r="129" spans="13:61" ht="18">
      <c r="M129" s="37"/>
      <c r="N129" s="37"/>
      <c r="O129" s="37"/>
      <c r="P129" s="37"/>
      <c r="Q129" s="210"/>
      <c r="R129" s="21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W129" s="126"/>
      <c r="AZ129" s="126"/>
      <c r="BC129" s="284"/>
      <c r="BF129" s="284"/>
      <c r="BG129" s="158"/>
      <c r="BH129" s="158"/>
      <c r="BI129" s="158"/>
    </row>
    <row r="130" spans="13:24" ht="12.75">
      <c r="M130" s="37"/>
      <c r="N130" s="37"/>
      <c r="U130" s="37"/>
      <c r="V130" s="37"/>
      <c r="W130" s="37"/>
      <c r="X130" s="37"/>
    </row>
    <row r="131" spans="15:51" ht="18">
      <c r="O131" s="37"/>
      <c r="P131" s="37"/>
      <c r="Q131" s="126"/>
      <c r="R131" s="126"/>
      <c r="S131" s="37"/>
      <c r="T131" s="37"/>
      <c r="AW131" s="311"/>
      <c r="AY131" s="210"/>
    </row>
    <row r="132" spans="13:58" ht="18">
      <c r="M132" s="311"/>
      <c r="N132" s="311"/>
      <c r="O132" s="37"/>
      <c r="P132" s="37"/>
      <c r="Q132" s="210"/>
      <c r="R132" s="210"/>
      <c r="S132" s="37"/>
      <c r="T132" s="37"/>
      <c r="AY132" s="210"/>
      <c r="BF132" s="210"/>
    </row>
    <row r="133" spans="13:14" ht="12.75">
      <c r="M133" s="37"/>
      <c r="N133" s="37"/>
    </row>
    <row r="135" spans="50:51" ht="12.75">
      <c r="AX135" s="210"/>
      <c r="AY135" s="210"/>
    </row>
  </sheetData>
  <sheetProtection/>
  <mergeCells count="1319">
    <mergeCell ref="AZ14:BF15"/>
    <mergeCell ref="BC72:BD72"/>
    <mergeCell ref="BE72:BF72"/>
    <mergeCell ref="BC43:BD43"/>
    <mergeCell ref="AY76:AZ76"/>
    <mergeCell ref="BA76:BB76"/>
    <mergeCell ref="BC76:BD76"/>
    <mergeCell ref="BE76:BF76"/>
    <mergeCell ref="BA44:BB44"/>
    <mergeCell ref="AG50:AH50"/>
    <mergeCell ref="X31:AC31"/>
    <mergeCell ref="AS65:AT65"/>
    <mergeCell ref="AM51:AN51"/>
    <mergeCell ref="AQ52:AR52"/>
    <mergeCell ref="AW50:AX50"/>
    <mergeCell ref="AQ83:AR83"/>
    <mergeCell ref="AS83:AT83"/>
    <mergeCell ref="AU75:AV75"/>
    <mergeCell ref="Y83:Z83"/>
    <mergeCell ref="D72:F72"/>
    <mergeCell ref="G72:T72"/>
    <mergeCell ref="D74:F74"/>
    <mergeCell ref="G74:T74"/>
    <mergeCell ref="U74:V74"/>
    <mergeCell ref="W74:X74"/>
    <mergeCell ref="U73:V73"/>
    <mergeCell ref="W73:X73"/>
    <mergeCell ref="D73:F73"/>
    <mergeCell ref="G73:T73"/>
    <mergeCell ref="B5:I5"/>
    <mergeCell ref="B8:L8"/>
    <mergeCell ref="B9:H9"/>
    <mergeCell ref="B10:J10"/>
    <mergeCell ref="X32:AC32"/>
    <mergeCell ref="X11:AP11"/>
    <mergeCell ref="AC13:AS13"/>
    <mergeCell ref="Q14:AB14"/>
    <mergeCell ref="AL31:AS33"/>
    <mergeCell ref="AW69:AX69"/>
    <mergeCell ref="AI74:AJ74"/>
    <mergeCell ref="AM76:AN76"/>
    <mergeCell ref="AG74:AH74"/>
    <mergeCell ref="Y73:Z73"/>
    <mergeCell ref="AA73:AB73"/>
    <mergeCell ref="Y74:Z74"/>
    <mergeCell ref="AA74:AB74"/>
    <mergeCell ref="AW76:AX76"/>
    <mergeCell ref="AC76:AD76"/>
    <mergeCell ref="AS52:AT52"/>
    <mergeCell ref="BC68:BD68"/>
    <mergeCell ref="AI73:AJ73"/>
    <mergeCell ref="AK73:AL73"/>
    <mergeCell ref="AM73:AN73"/>
    <mergeCell ref="AM72:AN72"/>
    <mergeCell ref="AK55:AL55"/>
    <mergeCell ref="AQ72:AR72"/>
    <mergeCell ref="AI63:AJ63"/>
    <mergeCell ref="BA70:BB70"/>
    <mergeCell ref="AS41:AT41"/>
    <mergeCell ref="AQ42:BF42"/>
    <mergeCell ref="AQ51:AR51"/>
    <mergeCell ref="AS56:AT56"/>
    <mergeCell ref="AU56:AV56"/>
    <mergeCell ref="AO73:AP73"/>
    <mergeCell ref="AQ73:AR73"/>
    <mergeCell ref="AS73:AT73"/>
    <mergeCell ref="AO65:AP65"/>
    <mergeCell ref="AU73:AV73"/>
    <mergeCell ref="AK51:AL51"/>
    <mergeCell ref="AT31:BB33"/>
    <mergeCell ref="BC30:BE30"/>
    <mergeCell ref="AY41:AZ41"/>
    <mergeCell ref="AY51:AZ51"/>
    <mergeCell ref="AU49:AV49"/>
    <mergeCell ref="AY43:AZ43"/>
    <mergeCell ref="AW44:AX44"/>
    <mergeCell ref="D46:BF46"/>
    <mergeCell ref="AK40:AL43"/>
    <mergeCell ref="AM54:AN54"/>
    <mergeCell ref="AY39:BB39"/>
    <mergeCell ref="AI49:AJ49"/>
    <mergeCell ref="BC49:BD49"/>
    <mergeCell ref="AY52:AZ52"/>
    <mergeCell ref="AC12:AS12"/>
    <mergeCell ref="AC16:AS16"/>
    <mergeCell ref="AC52:AD52"/>
    <mergeCell ref="AW52:AX52"/>
    <mergeCell ref="AW41:AX41"/>
    <mergeCell ref="B12:F12"/>
    <mergeCell ref="G12:M12"/>
    <mergeCell ref="I30:J30"/>
    <mergeCell ref="Q16:AB16"/>
    <mergeCell ref="AN21:AQ21"/>
    <mergeCell ref="AV21:AZ21"/>
    <mergeCell ref="AR21:AU21"/>
    <mergeCell ref="G30:H30"/>
    <mergeCell ref="K30:M30"/>
    <mergeCell ref="AE21:AH21"/>
    <mergeCell ref="Z5:AM5"/>
    <mergeCell ref="AC15:AS15"/>
    <mergeCell ref="D20:BD20"/>
    <mergeCell ref="D29:S29"/>
    <mergeCell ref="X29:AI29"/>
    <mergeCell ref="AI21:AM21"/>
    <mergeCell ref="AL29:BE29"/>
    <mergeCell ref="D21:D22"/>
    <mergeCell ref="W21:Z21"/>
    <mergeCell ref="AA21:AD21"/>
    <mergeCell ref="AT30:BB30"/>
    <mergeCell ref="AQ41:AR41"/>
    <mergeCell ref="AQ40:BF40"/>
    <mergeCell ref="BE41:BF41"/>
    <mergeCell ref="BC31:BE33"/>
    <mergeCell ref="AU39:AX39"/>
    <mergeCell ref="D36:BF36"/>
    <mergeCell ref="AC35:AE35"/>
    <mergeCell ref="E31:F31"/>
    <mergeCell ref="N34:O34"/>
    <mergeCell ref="K32:M32"/>
    <mergeCell ref="AG33:AI33"/>
    <mergeCell ref="P34:Q34"/>
    <mergeCell ref="AD31:AF31"/>
    <mergeCell ref="AL30:AS30"/>
    <mergeCell ref="G33:H33"/>
    <mergeCell ref="I33:J33"/>
    <mergeCell ref="K33:M33"/>
    <mergeCell ref="G31:H31"/>
    <mergeCell ref="K31:M31"/>
    <mergeCell ref="E32:F32"/>
    <mergeCell ref="AM83:AN83"/>
    <mergeCell ref="D50:F50"/>
    <mergeCell ref="G50:T50"/>
    <mergeCell ref="AU41:AV41"/>
    <mergeCell ref="AG39:AH43"/>
    <mergeCell ref="AI39:AN39"/>
    <mergeCell ref="W57:X57"/>
    <mergeCell ref="AQ39:AT39"/>
    <mergeCell ref="AG51:AH51"/>
    <mergeCell ref="BE44:BF44"/>
    <mergeCell ref="AE72:AF72"/>
    <mergeCell ref="AG72:AH72"/>
    <mergeCell ref="BE74:BF74"/>
    <mergeCell ref="AG62:AH62"/>
    <mergeCell ref="AM53:AN53"/>
    <mergeCell ref="AU44:AV44"/>
    <mergeCell ref="AW49:AX49"/>
    <mergeCell ref="D45:BF45"/>
    <mergeCell ref="AQ54:AR54"/>
    <mergeCell ref="AU79:AV79"/>
    <mergeCell ref="AO72:AP72"/>
    <mergeCell ref="AS53:AT53"/>
    <mergeCell ref="AG56:AH56"/>
    <mergeCell ref="AU50:AV50"/>
    <mergeCell ref="W88:X88"/>
    <mergeCell ref="W83:X83"/>
    <mergeCell ref="AA59:AB59"/>
    <mergeCell ref="AG77:AH77"/>
    <mergeCell ref="AG60:AH60"/>
    <mergeCell ref="U84:V84"/>
    <mergeCell ref="W84:X84"/>
    <mergeCell ref="W86:X86"/>
    <mergeCell ref="AG83:AH83"/>
    <mergeCell ref="AK83:AL83"/>
    <mergeCell ref="AC83:AD83"/>
    <mergeCell ref="AI83:AJ83"/>
    <mergeCell ref="AE83:AF83"/>
    <mergeCell ref="Y86:Z86"/>
    <mergeCell ref="U83:V83"/>
    <mergeCell ref="Y72:Z72"/>
    <mergeCell ref="AA72:AB72"/>
    <mergeCell ref="W79:X79"/>
    <mergeCell ref="Y78:Z78"/>
    <mergeCell ref="W59:X59"/>
    <mergeCell ref="G83:T83"/>
    <mergeCell ref="U80:V80"/>
    <mergeCell ref="G76:T76"/>
    <mergeCell ref="U76:V76"/>
    <mergeCell ref="W76:X76"/>
    <mergeCell ref="BC88:BD88"/>
    <mergeCell ref="AE80:AF80"/>
    <mergeCell ref="D82:BF82"/>
    <mergeCell ref="AU83:AV83"/>
    <mergeCell ref="BA83:BB83"/>
    <mergeCell ref="AM84:AN84"/>
    <mergeCell ref="AS85:AT85"/>
    <mergeCell ref="AW86:AX86"/>
    <mergeCell ref="BE84:BF84"/>
    <mergeCell ref="AO85:AP85"/>
    <mergeCell ref="Y76:Z76"/>
    <mergeCell ref="AA76:AB76"/>
    <mergeCell ref="Y84:Z84"/>
    <mergeCell ref="D79:T79"/>
    <mergeCell ref="D83:F83"/>
    <mergeCell ref="AI84:AJ84"/>
    <mergeCell ref="AC84:AD84"/>
    <mergeCell ref="AE84:AF84"/>
    <mergeCell ref="AC79:AD79"/>
    <mergeCell ref="AC78:AD78"/>
    <mergeCell ref="BW87:BX87"/>
    <mergeCell ref="AO83:AP83"/>
    <mergeCell ref="AS84:AT84"/>
    <mergeCell ref="AO84:AP84"/>
    <mergeCell ref="BQ87:BR87"/>
    <mergeCell ref="BL84:CA84"/>
    <mergeCell ref="AY83:AZ83"/>
    <mergeCell ref="BC84:BD84"/>
    <mergeCell ref="AW85:AX85"/>
    <mergeCell ref="BA84:BB84"/>
    <mergeCell ref="AA84:AB84"/>
    <mergeCell ref="AK90:AL90"/>
    <mergeCell ref="AI90:AJ90"/>
    <mergeCell ref="AG93:AH93"/>
    <mergeCell ref="AG90:AH90"/>
    <mergeCell ref="AG85:AH85"/>
    <mergeCell ref="AK87:AL87"/>
    <mergeCell ref="AA87:AB87"/>
    <mergeCell ref="AC87:AD87"/>
    <mergeCell ref="AO86:AP86"/>
    <mergeCell ref="AQ84:AR84"/>
    <mergeCell ref="AM86:AN86"/>
    <mergeCell ref="E34:F34"/>
    <mergeCell ref="AG57:AH57"/>
    <mergeCell ref="AC57:AD57"/>
    <mergeCell ref="AE61:AF61"/>
    <mergeCell ref="AA83:AB83"/>
    <mergeCell ref="D76:F76"/>
    <mergeCell ref="AK84:AL84"/>
    <mergeCell ref="G75:T75"/>
    <mergeCell ref="D75:F75"/>
    <mergeCell ref="U79:V79"/>
    <mergeCell ref="AA80:AB80"/>
    <mergeCell ref="Y79:Z79"/>
    <mergeCell ref="AA79:AB79"/>
    <mergeCell ref="W80:X80"/>
    <mergeCell ref="W75:X75"/>
    <mergeCell ref="Y75:Z75"/>
    <mergeCell ref="AA75:AB75"/>
    <mergeCell ref="N33:O33"/>
    <mergeCell ref="AD32:AF32"/>
    <mergeCell ref="AD33:AF33"/>
    <mergeCell ref="AG32:AI32"/>
    <mergeCell ref="R33:S33"/>
    <mergeCell ref="N30:O30"/>
    <mergeCell ref="P31:Q31"/>
    <mergeCell ref="AG31:AI31"/>
    <mergeCell ref="P33:Q33"/>
    <mergeCell ref="I31:J31"/>
    <mergeCell ref="R31:S31"/>
    <mergeCell ref="AE52:AF52"/>
    <mergeCell ref="AE57:AF57"/>
    <mergeCell ref="AE73:AF73"/>
    <mergeCell ref="AG73:AH73"/>
    <mergeCell ref="AC73:AD73"/>
    <mergeCell ref="AG59:AH59"/>
    <mergeCell ref="AE53:AF53"/>
    <mergeCell ref="AC60:AD60"/>
    <mergeCell ref="U38:V43"/>
    <mergeCell ref="AI40:AJ43"/>
    <mergeCell ref="X30:AC30"/>
    <mergeCell ref="R34:S34"/>
    <mergeCell ref="W35:AB35"/>
    <mergeCell ref="U37:AB37"/>
    <mergeCell ref="AD30:AF30"/>
    <mergeCell ref="AG30:AI30"/>
    <mergeCell ref="I32:J32"/>
    <mergeCell ref="E30:F30"/>
    <mergeCell ref="P32:Q32"/>
    <mergeCell ref="R32:S32"/>
    <mergeCell ref="N32:O32"/>
    <mergeCell ref="X33:AC33"/>
    <mergeCell ref="P30:Q30"/>
    <mergeCell ref="R30:S30"/>
    <mergeCell ref="N31:O31"/>
    <mergeCell ref="E33:F33"/>
    <mergeCell ref="G32:H32"/>
    <mergeCell ref="AK44:AL44"/>
    <mergeCell ref="AM44:AN44"/>
    <mergeCell ref="Y77:Z77"/>
    <mergeCell ref="AO38:AP43"/>
    <mergeCell ref="AQ37:BF38"/>
    <mergeCell ref="AQ43:AR43"/>
    <mergeCell ref="AS43:AT43"/>
    <mergeCell ref="BA41:BB41"/>
    <mergeCell ref="BC39:BF39"/>
    <mergeCell ref="G34:H34"/>
    <mergeCell ref="I34:J34"/>
    <mergeCell ref="K34:M34"/>
    <mergeCell ref="AF35:AH35"/>
    <mergeCell ref="AI44:AJ44"/>
    <mergeCell ref="AE37:AP37"/>
    <mergeCell ref="AE38:AF43"/>
    <mergeCell ref="AM40:AN43"/>
    <mergeCell ref="AO44:AP44"/>
    <mergeCell ref="Y44:Z44"/>
    <mergeCell ref="BE43:BF43"/>
    <mergeCell ref="G37:T43"/>
    <mergeCell ref="AA38:AB43"/>
    <mergeCell ref="Y38:Z43"/>
    <mergeCell ref="W38:X43"/>
    <mergeCell ref="AG38:AN38"/>
    <mergeCell ref="AC37:AD43"/>
    <mergeCell ref="AU43:AV43"/>
    <mergeCell ref="AW43:AX43"/>
    <mergeCell ref="BA43:BB43"/>
    <mergeCell ref="BC41:BD41"/>
    <mergeCell ref="G51:T51"/>
    <mergeCell ref="D49:F49"/>
    <mergeCell ref="D53:F53"/>
    <mergeCell ref="G55:T55"/>
    <mergeCell ref="D54:F54"/>
    <mergeCell ref="G54:T54"/>
    <mergeCell ref="D48:F48"/>
    <mergeCell ref="G48:T48"/>
    <mergeCell ref="AY44:AZ44"/>
    <mergeCell ref="U72:V72"/>
    <mergeCell ref="W72:X72"/>
    <mergeCell ref="D44:F44"/>
    <mergeCell ref="G44:T44"/>
    <mergeCell ref="U44:V44"/>
    <mergeCell ref="W44:X44"/>
    <mergeCell ref="G49:T49"/>
    <mergeCell ref="D57:T57"/>
    <mergeCell ref="D51:F51"/>
    <mergeCell ref="D52:F52"/>
    <mergeCell ref="D35:E35"/>
    <mergeCell ref="F35:G35"/>
    <mergeCell ref="D37:F43"/>
    <mergeCell ref="AG44:AH44"/>
    <mergeCell ref="BC44:BD44"/>
    <mergeCell ref="AA44:AB44"/>
    <mergeCell ref="AC44:AD44"/>
    <mergeCell ref="AE44:AF44"/>
    <mergeCell ref="AS44:AT44"/>
    <mergeCell ref="AQ44:AR44"/>
    <mergeCell ref="AY49:AZ49"/>
    <mergeCell ref="BA49:BB49"/>
    <mergeCell ref="AY50:AZ50"/>
    <mergeCell ref="AQ49:AR49"/>
    <mergeCell ref="AS49:AT49"/>
    <mergeCell ref="AW51:AX51"/>
    <mergeCell ref="AS50:AT50"/>
    <mergeCell ref="AQ50:AR50"/>
    <mergeCell ref="AO50:AP50"/>
    <mergeCell ref="BE53:BF53"/>
    <mergeCell ref="D58:BF58"/>
    <mergeCell ref="AW57:AX57"/>
    <mergeCell ref="AY57:AZ57"/>
    <mergeCell ref="BE57:BF57"/>
    <mergeCell ref="BC57:BD57"/>
    <mergeCell ref="AC53:AD53"/>
    <mergeCell ref="AK53:AL53"/>
    <mergeCell ref="AQ53:AR53"/>
    <mergeCell ref="AO53:AP53"/>
    <mergeCell ref="AW56:AX56"/>
    <mergeCell ref="AC80:AD80"/>
    <mergeCell ref="AG80:AH80"/>
    <mergeCell ref="BC52:BD52"/>
    <mergeCell ref="AU53:AV53"/>
    <mergeCell ref="AU80:AV80"/>
    <mergeCell ref="AW80:AX80"/>
    <mergeCell ref="AQ80:AR80"/>
    <mergeCell ref="AS80:AT80"/>
    <mergeCell ref="AK74:AL74"/>
    <mergeCell ref="AM74:AN74"/>
    <mergeCell ref="AI79:AJ79"/>
    <mergeCell ref="AQ74:AR74"/>
    <mergeCell ref="AI76:AJ76"/>
    <mergeCell ref="AK76:AL76"/>
    <mergeCell ref="AI75:AJ75"/>
    <mergeCell ref="AM79:AN79"/>
    <mergeCell ref="AE77:AF77"/>
    <mergeCell ref="AG76:AH76"/>
    <mergeCell ref="AM75:AN75"/>
    <mergeCell ref="AK79:AL79"/>
    <mergeCell ref="AQ75:AR75"/>
    <mergeCell ref="AO75:AP75"/>
    <mergeCell ref="AE76:AF76"/>
    <mergeCell ref="AK75:AL75"/>
    <mergeCell ref="BA77:BB77"/>
    <mergeCell ref="BC77:BD77"/>
    <mergeCell ref="AW79:AX79"/>
    <mergeCell ref="AQ76:AR76"/>
    <mergeCell ref="AS76:AT76"/>
    <mergeCell ref="AU76:AV76"/>
    <mergeCell ref="AY77:AZ77"/>
    <mergeCell ref="AS75:AT75"/>
    <mergeCell ref="AQ77:AR77"/>
    <mergeCell ref="AO76:AP76"/>
    <mergeCell ref="AC75:AD75"/>
    <mergeCell ref="BE83:BF83"/>
    <mergeCell ref="BC83:BD83"/>
    <mergeCell ref="BE77:BF77"/>
    <mergeCell ref="BC79:BD79"/>
    <mergeCell ref="AY78:AZ78"/>
    <mergeCell ref="BE80:BF80"/>
    <mergeCell ref="AY79:AZ79"/>
    <mergeCell ref="BE79:BF79"/>
    <mergeCell ref="BC75:BD75"/>
    <mergeCell ref="BA66:BB66"/>
    <mergeCell ref="BC74:BD74"/>
    <mergeCell ref="AY72:AZ72"/>
    <mergeCell ref="BC69:BD69"/>
    <mergeCell ref="AY74:AZ74"/>
    <mergeCell ref="BA72:BB72"/>
    <mergeCell ref="BC54:BD54"/>
    <mergeCell ref="BE60:BF60"/>
    <mergeCell ref="AQ56:AR56"/>
    <mergeCell ref="BC53:BD53"/>
    <mergeCell ref="AG53:AH53"/>
    <mergeCell ref="AS74:AT74"/>
    <mergeCell ref="BC66:BD66"/>
    <mergeCell ref="BC67:BD67"/>
    <mergeCell ref="AU74:AV74"/>
    <mergeCell ref="AY63:AZ63"/>
    <mergeCell ref="BE62:BF62"/>
    <mergeCell ref="BE61:BF61"/>
    <mergeCell ref="AE60:AF60"/>
    <mergeCell ref="AS60:AT60"/>
    <mergeCell ref="BE59:BF59"/>
    <mergeCell ref="AI56:AJ56"/>
    <mergeCell ref="AE59:AF59"/>
    <mergeCell ref="AI59:AJ59"/>
    <mergeCell ref="AK59:AL59"/>
    <mergeCell ref="AQ59:AR59"/>
    <mergeCell ref="BC51:BD51"/>
    <mergeCell ref="AS51:AT51"/>
    <mergeCell ref="AI52:AJ52"/>
    <mergeCell ref="BA52:BB52"/>
    <mergeCell ref="AI51:AJ51"/>
    <mergeCell ref="AM52:AN52"/>
    <mergeCell ref="AU51:AV51"/>
    <mergeCell ref="AU52:AV52"/>
    <mergeCell ref="AO51:AP51"/>
    <mergeCell ref="AO52:AP52"/>
    <mergeCell ref="AC77:AD77"/>
    <mergeCell ref="AI77:AJ77"/>
    <mergeCell ref="AK77:AL77"/>
    <mergeCell ref="U75:V75"/>
    <mergeCell ref="AE54:AF54"/>
    <mergeCell ref="AC54:AD54"/>
    <mergeCell ref="AA77:AB77"/>
    <mergeCell ref="W61:X61"/>
    <mergeCell ref="Y61:Z61"/>
    <mergeCell ref="AA61:AB61"/>
    <mergeCell ref="AE47:AF47"/>
    <mergeCell ref="Y48:Z48"/>
    <mergeCell ref="AA48:AB48"/>
    <mergeCell ref="Y50:Z50"/>
    <mergeCell ref="AA50:AB50"/>
    <mergeCell ref="AC47:AD47"/>
    <mergeCell ref="AE48:AF48"/>
    <mergeCell ref="Y51:Z51"/>
    <mergeCell ref="AC50:AD50"/>
    <mergeCell ref="AE50:AF50"/>
    <mergeCell ref="U50:V50"/>
    <mergeCell ref="W50:X50"/>
    <mergeCell ref="AC49:AD49"/>
    <mergeCell ref="W51:X51"/>
    <mergeCell ref="AA51:AB51"/>
    <mergeCell ref="AE51:AF51"/>
    <mergeCell ref="AC51:AD51"/>
    <mergeCell ref="AA53:AB53"/>
    <mergeCell ref="U51:V51"/>
    <mergeCell ref="Y57:Z57"/>
    <mergeCell ref="BE54:BF54"/>
    <mergeCell ref="AS54:AT54"/>
    <mergeCell ref="BE49:BF49"/>
    <mergeCell ref="BA51:BB51"/>
    <mergeCell ref="BA50:BB50"/>
    <mergeCell ref="BE50:BF50"/>
    <mergeCell ref="BE51:BF51"/>
    <mergeCell ref="BC50:BD50"/>
    <mergeCell ref="BA53:BB53"/>
    <mergeCell ref="BE52:BF52"/>
    <mergeCell ref="W47:X47"/>
    <mergeCell ref="Y47:Z47"/>
    <mergeCell ref="AA49:AB49"/>
    <mergeCell ref="AA47:AB47"/>
    <mergeCell ref="W49:X49"/>
    <mergeCell ref="Y49:Z49"/>
    <mergeCell ref="W48:X48"/>
    <mergeCell ref="AI50:AJ50"/>
    <mergeCell ref="AG49:AH49"/>
    <mergeCell ref="BL48:CA48"/>
    <mergeCell ref="AU48:AV48"/>
    <mergeCell ref="AW48:AX48"/>
    <mergeCell ref="BA48:BB48"/>
    <mergeCell ref="BC48:BD48"/>
    <mergeCell ref="AY48:AZ48"/>
    <mergeCell ref="BE48:BF48"/>
    <mergeCell ref="AQ48:AR48"/>
    <mergeCell ref="BL47:CA47"/>
    <mergeCell ref="AS47:AT47"/>
    <mergeCell ref="BC47:BD47"/>
    <mergeCell ref="AY47:AZ47"/>
    <mergeCell ref="BA47:BB47"/>
    <mergeCell ref="AU47:AV47"/>
    <mergeCell ref="BE47:BF47"/>
    <mergeCell ref="AW47:AX47"/>
    <mergeCell ref="AK50:AL50"/>
    <mergeCell ref="AM50:AN50"/>
    <mergeCell ref="AC48:AD48"/>
    <mergeCell ref="AS48:AT48"/>
    <mergeCell ref="AG47:AH47"/>
    <mergeCell ref="AM47:AN47"/>
    <mergeCell ref="AO47:AP47"/>
    <mergeCell ref="AQ47:AR47"/>
    <mergeCell ref="AI47:AJ47"/>
    <mergeCell ref="AK47:AL47"/>
    <mergeCell ref="AO48:AP48"/>
    <mergeCell ref="AG48:AH48"/>
    <mergeCell ref="AI48:AJ48"/>
    <mergeCell ref="AK48:AL48"/>
    <mergeCell ref="AM48:AN48"/>
    <mergeCell ref="AE49:AF49"/>
    <mergeCell ref="AM49:AN49"/>
    <mergeCell ref="AO49:AP49"/>
    <mergeCell ref="AK49:AL49"/>
    <mergeCell ref="AC61:AD61"/>
    <mergeCell ref="AK54:AL54"/>
    <mergeCell ref="AI55:AJ55"/>
    <mergeCell ref="AA54:AB54"/>
    <mergeCell ref="AG61:AH61"/>
    <mergeCell ref="AI61:AJ61"/>
    <mergeCell ref="AK61:AL61"/>
    <mergeCell ref="AC55:AD55"/>
    <mergeCell ref="AI54:AJ54"/>
    <mergeCell ref="AC59:AD59"/>
    <mergeCell ref="AG52:AH52"/>
    <mergeCell ref="AK52:AL52"/>
    <mergeCell ref="Y55:Z55"/>
    <mergeCell ref="AA55:AB55"/>
    <mergeCell ref="Y54:Z54"/>
    <mergeCell ref="AE55:AF55"/>
    <mergeCell ref="AG54:AH54"/>
    <mergeCell ref="AI53:AJ53"/>
    <mergeCell ref="Y53:Z53"/>
    <mergeCell ref="AA52:AB52"/>
    <mergeCell ref="Y52:Z52"/>
    <mergeCell ref="G53:T53"/>
    <mergeCell ref="U52:V52"/>
    <mergeCell ref="W52:X52"/>
    <mergeCell ref="U54:V54"/>
    <mergeCell ref="D55:F55"/>
    <mergeCell ref="U55:V55"/>
    <mergeCell ref="W53:X53"/>
    <mergeCell ref="W54:X54"/>
    <mergeCell ref="G52:T52"/>
    <mergeCell ref="BY87:BZ87"/>
    <mergeCell ref="AO80:AP80"/>
    <mergeCell ref="D64:F64"/>
    <mergeCell ref="G64:T64"/>
    <mergeCell ref="U64:V64"/>
    <mergeCell ref="D77:F77"/>
    <mergeCell ref="G77:T77"/>
    <mergeCell ref="U77:V77"/>
    <mergeCell ref="W77:X77"/>
    <mergeCell ref="BL85:CA85"/>
    <mergeCell ref="BU87:BV87"/>
    <mergeCell ref="AY85:AZ85"/>
    <mergeCell ref="BA85:BB85"/>
    <mergeCell ref="BM87:BN87"/>
    <mergeCell ref="AQ86:AR86"/>
    <mergeCell ref="AQ85:AR85"/>
    <mergeCell ref="BC85:BD85"/>
    <mergeCell ref="AY86:AZ86"/>
    <mergeCell ref="BI87:BJ87"/>
    <mergeCell ref="BS87:BT87"/>
    <mergeCell ref="AE86:AF86"/>
    <mergeCell ref="BC87:BD87"/>
    <mergeCell ref="BA86:BB86"/>
    <mergeCell ref="BC86:BD86"/>
    <mergeCell ref="AG87:AH87"/>
    <mergeCell ref="AK86:AL86"/>
    <mergeCell ref="AI87:AJ87"/>
    <mergeCell ref="AI86:AJ86"/>
    <mergeCell ref="AS86:AT86"/>
    <mergeCell ref="AQ87:AR87"/>
    <mergeCell ref="AC86:AD86"/>
    <mergeCell ref="BE78:BF78"/>
    <mergeCell ref="AO78:AP78"/>
    <mergeCell ref="BA78:BB78"/>
    <mergeCell ref="BC78:BD78"/>
    <mergeCell ref="AQ78:AR78"/>
    <mergeCell ref="AS78:AT78"/>
    <mergeCell ref="AU78:AV78"/>
    <mergeCell ref="AI80:AJ80"/>
    <mergeCell ref="AK80:AL80"/>
    <mergeCell ref="AM77:AN77"/>
    <mergeCell ref="AO77:AP77"/>
    <mergeCell ref="AK78:AL78"/>
    <mergeCell ref="AM78:AN78"/>
    <mergeCell ref="AW78:AX78"/>
    <mergeCell ref="AQ79:AR79"/>
    <mergeCell ref="AS79:AT79"/>
    <mergeCell ref="AS77:AT77"/>
    <mergeCell ref="AW77:AX77"/>
    <mergeCell ref="AU77:AV77"/>
    <mergeCell ref="D81:BF81"/>
    <mergeCell ref="BC80:BD80"/>
    <mergeCell ref="D80:T80"/>
    <mergeCell ref="D78:F78"/>
    <mergeCell ref="G78:T78"/>
    <mergeCell ref="AM80:AN80"/>
    <mergeCell ref="AO79:AP79"/>
    <mergeCell ref="BA79:BB79"/>
    <mergeCell ref="AE79:AF79"/>
    <mergeCell ref="AG79:AH79"/>
    <mergeCell ref="D84:F84"/>
    <mergeCell ref="G84:T84"/>
    <mergeCell ref="AU84:AV84"/>
    <mergeCell ref="AW84:AX84"/>
    <mergeCell ref="AG84:AH84"/>
    <mergeCell ref="BA80:BB80"/>
    <mergeCell ref="AY80:AZ80"/>
    <mergeCell ref="Y80:Z80"/>
    <mergeCell ref="AW83:AX83"/>
    <mergeCell ref="AY84:AZ84"/>
    <mergeCell ref="BK87:BL87"/>
    <mergeCell ref="AU86:AV86"/>
    <mergeCell ref="BG87:BH87"/>
    <mergeCell ref="BE86:BF86"/>
    <mergeCell ref="BE87:BF87"/>
    <mergeCell ref="BO87:BP87"/>
    <mergeCell ref="BE85:BF85"/>
    <mergeCell ref="U85:V85"/>
    <mergeCell ref="W85:X85"/>
    <mergeCell ref="Y85:Z85"/>
    <mergeCell ref="AA85:AB85"/>
    <mergeCell ref="AC85:AD85"/>
    <mergeCell ref="AU85:AV85"/>
    <mergeCell ref="AI85:AJ85"/>
    <mergeCell ref="AK85:AL85"/>
    <mergeCell ref="AM85:AN85"/>
    <mergeCell ref="D86:F86"/>
    <mergeCell ref="G86:T86"/>
    <mergeCell ref="U86:V86"/>
    <mergeCell ref="AE87:AF87"/>
    <mergeCell ref="AA86:AB86"/>
    <mergeCell ref="D87:F87"/>
    <mergeCell ref="G87:T87"/>
    <mergeCell ref="U87:V87"/>
    <mergeCell ref="W87:X87"/>
    <mergeCell ref="Y87:Z87"/>
    <mergeCell ref="AM87:AN87"/>
    <mergeCell ref="AO87:AP87"/>
    <mergeCell ref="BA88:BB88"/>
    <mergeCell ref="AY87:AZ87"/>
    <mergeCell ref="BA87:BB87"/>
    <mergeCell ref="AU87:AV87"/>
    <mergeCell ref="AW87:AX87"/>
    <mergeCell ref="AY88:AZ88"/>
    <mergeCell ref="AS87:AT87"/>
    <mergeCell ref="AW88:AX88"/>
    <mergeCell ref="D85:F85"/>
    <mergeCell ref="G85:T85"/>
    <mergeCell ref="BE88:BF88"/>
    <mergeCell ref="AI88:AJ88"/>
    <mergeCell ref="AK88:AL88"/>
    <mergeCell ref="AM88:AN88"/>
    <mergeCell ref="AO88:AP88"/>
    <mergeCell ref="AQ88:AR88"/>
    <mergeCell ref="AE85:AF85"/>
    <mergeCell ref="AG86:AH86"/>
    <mergeCell ref="BE91:BF91"/>
    <mergeCell ref="AO90:AP90"/>
    <mergeCell ref="AQ90:AR90"/>
    <mergeCell ref="AC90:AD90"/>
    <mergeCell ref="AE90:AF90"/>
    <mergeCell ref="AW91:AX91"/>
    <mergeCell ref="AY91:AZ91"/>
    <mergeCell ref="AO91:AP91"/>
    <mergeCell ref="AM90:AN90"/>
    <mergeCell ref="AK91:AL91"/>
    <mergeCell ref="D90:F90"/>
    <mergeCell ref="D88:T88"/>
    <mergeCell ref="U88:V88"/>
    <mergeCell ref="G90:T90"/>
    <mergeCell ref="U90:V90"/>
    <mergeCell ref="AU88:AV88"/>
    <mergeCell ref="W90:X90"/>
    <mergeCell ref="Y90:Z90"/>
    <mergeCell ref="AA90:AB90"/>
    <mergeCell ref="D89:BF89"/>
    <mergeCell ref="U91:V91"/>
    <mergeCell ref="W91:X91"/>
    <mergeCell ref="Y91:Z91"/>
    <mergeCell ref="AA91:AB91"/>
    <mergeCell ref="AC91:AD91"/>
    <mergeCell ref="AE91:AF91"/>
    <mergeCell ref="AG88:AH88"/>
    <mergeCell ref="AU91:AV91"/>
    <mergeCell ref="AC93:AD93"/>
    <mergeCell ref="AE93:AF93"/>
    <mergeCell ref="AS88:AT88"/>
    <mergeCell ref="Y88:Z88"/>
    <mergeCell ref="AA88:AB88"/>
    <mergeCell ref="AC88:AD88"/>
    <mergeCell ref="AE88:AF88"/>
    <mergeCell ref="AQ91:AR91"/>
    <mergeCell ref="AC92:AD92"/>
    <mergeCell ref="AE92:AF92"/>
    <mergeCell ref="D96:F96"/>
    <mergeCell ref="G95:T95"/>
    <mergeCell ref="U95:V95"/>
    <mergeCell ref="W95:X95"/>
    <mergeCell ref="Y95:Z95"/>
    <mergeCell ref="AA95:AB95"/>
    <mergeCell ref="U96:V96"/>
    <mergeCell ref="AA93:AB93"/>
    <mergeCell ref="D91:F91"/>
    <mergeCell ref="G91:T91"/>
    <mergeCell ref="AM91:AN91"/>
    <mergeCell ref="AW92:AX92"/>
    <mergeCell ref="AY92:AZ92"/>
    <mergeCell ref="BA92:BB92"/>
    <mergeCell ref="BA91:BB91"/>
    <mergeCell ref="G92:T92"/>
    <mergeCell ref="U92:V92"/>
    <mergeCell ref="AI92:AJ92"/>
    <mergeCell ref="AG92:AH92"/>
    <mergeCell ref="AG91:AH91"/>
    <mergeCell ref="AI91:AJ91"/>
    <mergeCell ref="AK92:AL92"/>
    <mergeCell ref="AU92:AV92"/>
    <mergeCell ref="G99:T99"/>
    <mergeCell ref="U98:V98"/>
    <mergeCell ref="AM95:AN95"/>
    <mergeCell ref="AS97:AT97"/>
    <mergeCell ref="AC97:AD97"/>
    <mergeCell ref="D100:T100"/>
    <mergeCell ref="D94:F94"/>
    <mergeCell ref="D92:F92"/>
    <mergeCell ref="AS95:AT95"/>
    <mergeCell ref="AO95:AP95"/>
    <mergeCell ref="D95:F95"/>
    <mergeCell ref="W93:X93"/>
    <mergeCell ref="Y93:Z93"/>
    <mergeCell ref="D93:F93"/>
    <mergeCell ref="G98:T98"/>
    <mergeCell ref="AE101:AF101"/>
    <mergeCell ref="W101:X101"/>
    <mergeCell ref="AG101:AH101"/>
    <mergeCell ref="G94:T94"/>
    <mergeCell ref="U94:V94"/>
    <mergeCell ref="U93:V93"/>
    <mergeCell ref="W96:X96"/>
    <mergeCell ref="AA96:AB96"/>
    <mergeCell ref="G96:T96"/>
    <mergeCell ref="G93:T93"/>
    <mergeCell ref="D101:T101"/>
    <mergeCell ref="U101:V101"/>
    <mergeCell ref="Y101:Z101"/>
    <mergeCell ref="AA101:AB101"/>
    <mergeCell ref="AC101:AD101"/>
    <mergeCell ref="Y102:Z102"/>
    <mergeCell ref="AA102:AB102"/>
    <mergeCell ref="AC102:AD102"/>
    <mergeCell ref="AU94:AV94"/>
    <mergeCell ref="U100:V100"/>
    <mergeCell ref="W100:X100"/>
    <mergeCell ref="U97:V97"/>
    <mergeCell ref="W97:X97"/>
    <mergeCell ref="AK94:AL94"/>
    <mergeCell ref="AO97:AP97"/>
    <mergeCell ref="AE94:AF94"/>
    <mergeCell ref="D98:F98"/>
    <mergeCell ref="AM98:AN98"/>
    <mergeCell ref="G97:T97"/>
    <mergeCell ref="BC94:BD94"/>
    <mergeCell ref="AE78:AF78"/>
    <mergeCell ref="W92:X92"/>
    <mergeCell ref="Y92:Z92"/>
    <mergeCell ref="AA92:AB92"/>
    <mergeCell ref="AA78:AB78"/>
    <mergeCell ref="AO94:AP94"/>
    <mergeCell ref="AY101:AZ101"/>
    <mergeCell ref="BA101:BB101"/>
    <mergeCell ref="U78:V78"/>
    <mergeCell ref="W78:X78"/>
    <mergeCell ref="AG78:AH78"/>
    <mergeCell ref="AI78:AJ78"/>
    <mergeCell ref="AY94:AZ94"/>
    <mergeCell ref="AO93:AP93"/>
    <mergeCell ref="AQ93:AR93"/>
    <mergeCell ref="AS93:AT93"/>
    <mergeCell ref="D97:F97"/>
    <mergeCell ref="AI101:AJ101"/>
    <mergeCell ref="AK101:AL101"/>
    <mergeCell ref="AM101:AN101"/>
    <mergeCell ref="AO101:AP101"/>
    <mergeCell ref="BE90:BF90"/>
    <mergeCell ref="AS90:AT90"/>
    <mergeCell ref="AU90:AV90"/>
    <mergeCell ref="AW90:AX90"/>
    <mergeCell ref="AY90:AZ90"/>
    <mergeCell ref="BE101:BF101"/>
    <mergeCell ref="AW101:AX101"/>
    <mergeCell ref="BC101:BD101"/>
    <mergeCell ref="BA90:BB90"/>
    <mergeCell ref="BC90:BD90"/>
    <mergeCell ref="AS91:AT91"/>
    <mergeCell ref="BA94:BB94"/>
    <mergeCell ref="AU95:AV95"/>
    <mergeCell ref="AW94:AX94"/>
    <mergeCell ref="BC91:BD91"/>
    <mergeCell ref="BE92:BF92"/>
    <mergeCell ref="AM92:AN92"/>
    <mergeCell ref="AO92:AP92"/>
    <mergeCell ref="AQ92:AR92"/>
    <mergeCell ref="AS92:AT92"/>
    <mergeCell ref="BC92:BD92"/>
    <mergeCell ref="AW93:AX93"/>
    <mergeCell ref="AY93:AZ93"/>
    <mergeCell ref="BE95:BF95"/>
    <mergeCell ref="AW95:AX95"/>
    <mergeCell ref="AY95:AZ95"/>
    <mergeCell ref="BA95:BB95"/>
    <mergeCell ref="BC95:BD95"/>
    <mergeCell ref="BE93:BF93"/>
    <mergeCell ref="BA93:BB93"/>
    <mergeCell ref="BC93:BD93"/>
    <mergeCell ref="BE94:BF94"/>
    <mergeCell ref="AQ96:AR96"/>
    <mergeCell ref="AS96:AT96"/>
    <mergeCell ref="BC96:BD96"/>
    <mergeCell ref="BE96:BF96"/>
    <mergeCell ref="AW96:AX96"/>
    <mergeCell ref="AY96:AZ96"/>
    <mergeCell ref="BA96:BB96"/>
    <mergeCell ref="AQ94:AR94"/>
    <mergeCell ref="AS94:AT94"/>
    <mergeCell ref="AU93:AV93"/>
    <mergeCell ref="AI96:AJ96"/>
    <mergeCell ref="AK96:AL96"/>
    <mergeCell ref="AM96:AN96"/>
    <mergeCell ref="AO96:AP96"/>
    <mergeCell ref="Y97:Z97"/>
    <mergeCell ref="AA97:AB97"/>
    <mergeCell ref="AI97:AJ97"/>
    <mergeCell ref="AK97:AL97"/>
    <mergeCell ref="Y96:Z96"/>
    <mergeCell ref="AE97:AF97"/>
    <mergeCell ref="AG97:AH97"/>
    <mergeCell ref="W94:X94"/>
    <mergeCell ref="Y94:Z94"/>
    <mergeCell ref="AA94:AB94"/>
    <mergeCell ref="AG94:AH94"/>
    <mergeCell ref="AM94:AN94"/>
    <mergeCell ref="AQ95:AR95"/>
    <mergeCell ref="AG96:AH96"/>
    <mergeCell ref="AC94:AD94"/>
    <mergeCell ref="AC95:AD95"/>
    <mergeCell ref="AE95:AF95"/>
    <mergeCell ref="AI94:AJ94"/>
    <mergeCell ref="AG95:AH95"/>
    <mergeCell ref="AI95:AJ95"/>
    <mergeCell ref="AK95:AL95"/>
    <mergeCell ref="BA97:BB97"/>
    <mergeCell ref="BC97:BD97"/>
    <mergeCell ref="BE97:BF97"/>
    <mergeCell ref="AU97:AV97"/>
    <mergeCell ref="AW97:AX97"/>
    <mergeCell ref="AI93:AJ93"/>
    <mergeCell ref="AK93:AL93"/>
    <mergeCell ref="AM93:AN93"/>
    <mergeCell ref="AM97:AN97"/>
    <mergeCell ref="AU96:AV96"/>
    <mergeCell ref="BE98:BF98"/>
    <mergeCell ref="AU98:AV98"/>
    <mergeCell ref="AW98:AX98"/>
    <mergeCell ref="AY98:AZ98"/>
    <mergeCell ref="BA98:BB98"/>
    <mergeCell ref="BE99:BF99"/>
    <mergeCell ref="BC98:BD98"/>
    <mergeCell ref="AO100:AP100"/>
    <mergeCell ref="AQ100:AR100"/>
    <mergeCell ref="AS100:AT100"/>
    <mergeCell ref="AU100:AV100"/>
    <mergeCell ref="AW100:AX100"/>
    <mergeCell ref="BC100:BD100"/>
    <mergeCell ref="AY97:AZ97"/>
    <mergeCell ref="AE98:AF98"/>
    <mergeCell ref="AS99:AT99"/>
    <mergeCell ref="AS98:AT98"/>
    <mergeCell ref="AU99:AV99"/>
    <mergeCell ref="AG99:AH99"/>
    <mergeCell ref="AW99:AX99"/>
    <mergeCell ref="AM99:AN99"/>
    <mergeCell ref="AO99:AP99"/>
    <mergeCell ref="AQ97:AR97"/>
    <mergeCell ref="D103:D104"/>
    <mergeCell ref="BC103:BD103"/>
    <mergeCell ref="U99:V99"/>
    <mergeCell ref="AS102:AT102"/>
    <mergeCell ref="AU102:AV102"/>
    <mergeCell ref="Y100:Z100"/>
    <mergeCell ref="AA100:AB100"/>
    <mergeCell ref="AE100:AF100"/>
    <mergeCell ref="AC100:AD100"/>
    <mergeCell ref="AI99:AJ99"/>
    <mergeCell ref="BE104:BF104"/>
    <mergeCell ref="BC99:BD99"/>
    <mergeCell ref="BA99:BB99"/>
    <mergeCell ref="AQ99:AR99"/>
    <mergeCell ref="AY100:AZ100"/>
    <mergeCell ref="AY99:AZ99"/>
    <mergeCell ref="BE100:BF100"/>
    <mergeCell ref="AQ101:AR101"/>
    <mergeCell ref="AS101:AT101"/>
    <mergeCell ref="AU101:AV101"/>
    <mergeCell ref="AV119:AY119"/>
    <mergeCell ref="BC106:BD106"/>
    <mergeCell ref="AS105:AT105"/>
    <mergeCell ref="AU105:AV105"/>
    <mergeCell ref="AW105:AX105"/>
    <mergeCell ref="BC104:BD104"/>
    <mergeCell ref="AW104:AX104"/>
    <mergeCell ref="AY105:AZ105"/>
    <mergeCell ref="BA105:BB105"/>
    <mergeCell ref="BC105:BD105"/>
    <mergeCell ref="BE105:BF105"/>
    <mergeCell ref="AY104:AZ104"/>
    <mergeCell ref="BA104:BB104"/>
    <mergeCell ref="V125:Z125"/>
    <mergeCell ref="V122:Z122"/>
    <mergeCell ref="AY106:AZ106"/>
    <mergeCell ref="BA106:BB106"/>
    <mergeCell ref="U106:AP106"/>
    <mergeCell ref="AQ104:AR104"/>
    <mergeCell ref="AS104:AT104"/>
    <mergeCell ref="BA103:BB103"/>
    <mergeCell ref="AS122:AX123"/>
    <mergeCell ref="AO120:BJ120"/>
    <mergeCell ref="E116:AD116"/>
    <mergeCell ref="E117:W117"/>
    <mergeCell ref="BE103:BF103"/>
    <mergeCell ref="Q113:T113"/>
    <mergeCell ref="Z113:AF113"/>
    <mergeCell ref="AY103:AZ103"/>
    <mergeCell ref="U104:AP104"/>
    <mergeCell ref="AW103:AX103"/>
    <mergeCell ref="W98:X98"/>
    <mergeCell ref="Y98:Z98"/>
    <mergeCell ref="AA98:AB98"/>
    <mergeCell ref="AC98:AD98"/>
    <mergeCell ref="U103:AP103"/>
    <mergeCell ref="AK99:AL99"/>
    <mergeCell ref="AI100:AJ100"/>
    <mergeCell ref="AK100:AL100"/>
    <mergeCell ref="AM100:AN100"/>
    <mergeCell ref="AU104:AV104"/>
    <mergeCell ref="U105:AP105"/>
    <mergeCell ref="AQ105:AR105"/>
    <mergeCell ref="E118:AF118"/>
    <mergeCell ref="AA112:AH112"/>
    <mergeCell ref="U102:V102"/>
    <mergeCell ref="W102:X102"/>
    <mergeCell ref="AG102:AH102"/>
    <mergeCell ref="AE102:AF102"/>
    <mergeCell ref="AA114:AH114"/>
    <mergeCell ref="AI102:AJ102"/>
    <mergeCell ref="AS106:AT106"/>
    <mergeCell ref="AU106:AV106"/>
    <mergeCell ref="AW106:AX106"/>
    <mergeCell ref="AQ103:AR103"/>
    <mergeCell ref="AS103:AT103"/>
    <mergeCell ref="AU103:AV103"/>
    <mergeCell ref="AK102:AL102"/>
    <mergeCell ref="AO102:AP102"/>
    <mergeCell ref="AQ102:AR102"/>
    <mergeCell ref="E104:S104"/>
    <mergeCell ref="AI108:BG108"/>
    <mergeCell ref="AG98:AH98"/>
    <mergeCell ref="AI98:AJ98"/>
    <mergeCell ref="AK98:AL98"/>
    <mergeCell ref="AO98:AP98"/>
    <mergeCell ref="BA100:BB100"/>
    <mergeCell ref="BE106:BF106"/>
    <mergeCell ref="AW102:AX102"/>
    <mergeCell ref="AQ106:AR106"/>
    <mergeCell ref="E108:AH108"/>
    <mergeCell ref="AC96:AD96"/>
    <mergeCell ref="W99:X99"/>
    <mergeCell ref="Y99:Z99"/>
    <mergeCell ref="AA99:AB99"/>
    <mergeCell ref="AC99:AD99"/>
    <mergeCell ref="AE99:AF99"/>
    <mergeCell ref="AE96:AF96"/>
    <mergeCell ref="D102:T102"/>
    <mergeCell ref="D99:F99"/>
    <mergeCell ref="U60:V60"/>
    <mergeCell ref="E21:H21"/>
    <mergeCell ref="R21:V21"/>
    <mergeCell ref="N21:Q21"/>
    <mergeCell ref="U53:V53"/>
    <mergeCell ref="D47:F47"/>
    <mergeCell ref="G47:T47"/>
    <mergeCell ref="U47:V47"/>
    <mergeCell ref="U49:V49"/>
    <mergeCell ref="U48:V48"/>
    <mergeCell ref="Q6:AV6"/>
    <mergeCell ref="AU7:BA7"/>
    <mergeCell ref="P8:T8"/>
    <mergeCell ref="P10:W10"/>
    <mergeCell ref="AH8:AS8"/>
    <mergeCell ref="X10:AS10"/>
    <mergeCell ref="U9:AB9"/>
    <mergeCell ref="AH9:AS9"/>
    <mergeCell ref="BA8:BF8"/>
    <mergeCell ref="BA10:BF11"/>
    <mergeCell ref="AY102:AZ102"/>
    <mergeCell ref="BA102:BB102"/>
    <mergeCell ref="AM61:AN61"/>
    <mergeCell ref="AO67:AP67"/>
    <mergeCell ref="AQ67:AR67"/>
    <mergeCell ref="AS66:AT66"/>
    <mergeCell ref="AU66:AV66"/>
    <mergeCell ref="AY70:AZ70"/>
    <mergeCell ref="AM67:AN67"/>
    <mergeCell ref="AW74:AX74"/>
    <mergeCell ref="BC102:BD102"/>
    <mergeCell ref="BE102:BF102"/>
    <mergeCell ref="AQ98:AR98"/>
    <mergeCell ref="AE75:AF75"/>
    <mergeCell ref="AG75:AH75"/>
    <mergeCell ref="AW75:AX75"/>
    <mergeCell ref="AY75:AZ75"/>
    <mergeCell ref="BA75:BB75"/>
    <mergeCell ref="BE75:BF75"/>
    <mergeCell ref="AM102:AN102"/>
    <mergeCell ref="AG100:AH100"/>
    <mergeCell ref="AI72:AJ72"/>
    <mergeCell ref="AK72:AL72"/>
    <mergeCell ref="BA74:BB74"/>
    <mergeCell ref="AC72:AD72"/>
    <mergeCell ref="AO74:AP74"/>
    <mergeCell ref="AS72:AT72"/>
    <mergeCell ref="AU72:AV72"/>
    <mergeCell ref="AC74:AD74"/>
    <mergeCell ref="AE74:AF74"/>
    <mergeCell ref="BE70:BF70"/>
    <mergeCell ref="BE71:BF71"/>
    <mergeCell ref="AW70:AX70"/>
    <mergeCell ref="AW71:AX71"/>
    <mergeCell ref="BE63:BF63"/>
    <mergeCell ref="AW73:AX73"/>
    <mergeCell ref="AY73:AZ73"/>
    <mergeCell ref="AW72:AX72"/>
    <mergeCell ref="BC73:BD73"/>
    <mergeCell ref="BA69:BB69"/>
    <mergeCell ref="BA73:BB73"/>
    <mergeCell ref="AY71:AZ71"/>
    <mergeCell ref="BE73:BF73"/>
    <mergeCell ref="BE67:BF67"/>
    <mergeCell ref="BE68:BF68"/>
    <mergeCell ref="BE55:BF55"/>
    <mergeCell ref="BE56:BF56"/>
    <mergeCell ref="AY55:AZ55"/>
    <mergeCell ref="BA67:BB67"/>
    <mergeCell ref="AY66:AZ66"/>
    <mergeCell ref="G56:T56"/>
    <mergeCell ref="U56:V56"/>
    <mergeCell ref="W56:X56"/>
    <mergeCell ref="Y56:Z56"/>
    <mergeCell ref="AA56:AB56"/>
    <mergeCell ref="AC56:AD56"/>
    <mergeCell ref="W55:X55"/>
    <mergeCell ref="AM55:AN55"/>
    <mergeCell ref="AU55:AV55"/>
    <mergeCell ref="AW55:AX55"/>
    <mergeCell ref="AO55:AP55"/>
    <mergeCell ref="AQ55:AR55"/>
    <mergeCell ref="AS55:AT55"/>
    <mergeCell ref="AG55:AH55"/>
    <mergeCell ref="W60:X60"/>
    <mergeCell ref="Y60:Z60"/>
    <mergeCell ref="AA60:AB60"/>
    <mergeCell ref="AI60:AJ60"/>
    <mergeCell ref="AK60:AL60"/>
    <mergeCell ref="AE56:AF56"/>
    <mergeCell ref="Y59:Z59"/>
    <mergeCell ref="AA57:AB57"/>
    <mergeCell ref="AW60:AX60"/>
    <mergeCell ref="AY60:AZ60"/>
    <mergeCell ref="AM59:AN59"/>
    <mergeCell ref="BE69:BF69"/>
    <mergeCell ref="AQ65:AR65"/>
    <mergeCell ref="AY68:AZ68"/>
    <mergeCell ref="AY69:AZ69"/>
    <mergeCell ref="BE66:BF66"/>
    <mergeCell ref="BC60:BD60"/>
    <mergeCell ref="BC59:BD59"/>
    <mergeCell ref="AM57:AN57"/>
    <mergeCell ref="AI57:AJ57"/>
    <mergeCell ref="AK57:AL57"/>
    <mergeCell ref="AW53:AX53"/>
    <mergeCell ref="AY53:AZ53"/>
    <mergeCell ref="AU54:AV54"/>
    <mergeCell ref="AW54:AX54"/>
    <mergeCell ref="AM56:AN56"/>
    <mergeCell ref="AK56:AL56"/>
    <mergeCell ref="AS57:AT57"/>
    <mergeCell ref="AU59:AV59"/>
    <mergeCell ref="BC56:BD56"/>
    <mergeCell ref="BC55:BD55"/>
    <mergeCell ref="BA59:BB59"/>
    <mergeCell ref="AQ57:AR57"/>
    <mergeCell ref="AO57:AP57"/>
    <mergeCell ref="AY56:AZ56"/>
    <mergeCell ref="BA57:BB57"/>
    <mergeCell ref="AO56:AP56"/>
    <mergeCell ref="BA56:BB56"/>
    <mergeCell ref="AU57:AV57"/>
    <mergeCell ref="BA60:BB60"/>
    <mergeCell ref="AW59:AX59"/>
    <mergeCell ref="AO60:AP60"/>
    <mergeCell ref="AQ60:AR60"/>
    <mergeCell ref="AY61:AZ61"/>
    <mergeCell ref="BA61:BB61"/>
    <mergeCell ref="AY59:AZ59"/>
    <mergeCell ref="AS59:AT59"/>
    <mergeCell ref="AO61:AP61"/>
    <mergeCell ref="AQ61:AR61"/>
    <mergeCell ref="AM60:AN60"/>
    <mergeCell ref="AO59:AP59"/>
    <mergeCell ref="BC70:BD70"/>
    <mergeCell ref="BC71:BD71"/>
    <mergeCell ref="AY67:AZ67"/>
    <mergeCell ref="BC61:BD61"/>
    <mergeCell ref="BC62:BD62"/>
    <mergeCell ref="AS61:AT61"/>
    <mergeCell ref="AU61:AV61"/>
    <mergeCell ref="AY54:AZ54"/>
    <mergeCell ref="BA54:BB54"/>
    <mergeCell ref="AO54:AP54"/>
    <mergeCell ref="BA71:BB71"/>
    <mergeCell ref="BA55:BB55"/>
    <mergeCell ref="AS70:AT70"/>
    <mergeCell ref="AU70:AV70"/>
    <mergeCell ref="AO70:AP70"/>
    <mergeCell ref="AW63:AX63"/>
    <mergeCell ref="AO63:AP63"/>
    <mergeCell ref="BC63:BD63"/>
    <mergeCell ref="AQ64:AR64"/>
    <mergeCell ref="AS64:AT64"/>
    <mergeCell ref="AQ63:AR63"/>
    <mergeCell ref="AU64:AV64"/>
    <mergeCell ref="AW64:AX64"/>
    <mergeCell ref="BC64:BD64"/>
    <mergeCell ref="BA64:BB64"/>
    <mergeCell ref="AU63:AV63"/>
    <mergeCell ref="BA63:BB63"/>
    <mergeCell ref="AY62:AZ62"/>
    <mergeCell ref="BA62:BB62"/>
    <mergeCell ref="AW62:AX62"/>
    <mergeCell ref="AS63:AT63"/>
    <mergeCell ref="AW61:AX61"/>
    <mergeCell ref="AM62:AN62"/>
    <mergeCell ref="AM64:AN64"/>
    <mergeCell ref="AO64:AP64"/>
    <mergeCell ref="AU65:AV65"/>
    <mergeCell ref="AI62:AJ62"/>
    <mergeCell ref="AK62:AL62"/>
    <mergeCell ref="AO62:AP62"/>
    <mergeCell ref="AQ62:AR62"/>
    <mergeCell ref="AS62:AT62"/>
    <mergeCell ref="BA68:BB68"/>
    <mergeCell ref="D62:F62"/>
    <mergeCell ref="G62:T62"/>
    <mergeCell ref="U62:V62"/>
    <mergeCell ref="W62:X62"/>
    <mergeCell ref="Y62:Z62"/>
    <mergeCell ref="Y64:Z64"/>
    <mergeCell ref="AA65:AB65"/>
    <mergeCell ref="AU62:AV62"/>
    <mergeCell ref="AK66:AL66"/>
    <mergeCell ref="AW68:AX68"/>
    <mergeCell ref="D56:F56"/>
    <mergeCell ref="D61:F61"/>
    <mergeCell ref="G61:T61"/>
    <mergeCell ref="U61:V61"/>
    <mergeCell ref="G59:T59"/>
    <mergeCell ref="U59:V59"/>
    <mergeCell ref="D60:F60"/>
    <mergeCell ref="G60:T60"/>
    <mergeCell ref="D59:F59"/>
    <mergeCell ref="U57:V57"/>
    <mergeCell ref="AU60:AV60"/>
    <mergeCell ref="AQ69:AR69"/>
    <mergeCell ref="AC62:AD62"/>
    <mergeCell ref="AE62:AF62"/>
    <mergeCell ref="AG63:AH63"/>
    <mergeCell ref="AG64:AH64"/>
    <mergeCell ref="AI64:AJ64"/>
    <mergeCell ref="AK64:AL64"/>
    <mergeCell ref="AC66:AD66"/>
    <mergeCell ref="AA64:AB64"/>
    <mergeCell ref="AC64:AD64"/>
    <mergeCell ref="AC63:AD63"/>
    <mergeCell ref="AE63:AF63"/>
    <mergeCell ref="AE64:AF64"/>
    <mergeCell ref="AA63:AB63"/>
    <mergeCell ref="AA62:AB62"/>
    <mergeCell ref="D63:F63"/>
    <mergeCell ref="G63:T63"/>
    <mergeCell ref="U63:V63"/>
    <mergeCell ref="W63:X63"/>
    <mergeCell ref="AY64:AZ64"/>
    <mergeCell ref="W64:X64"/>
    <mergeCell ref="AK63:AL63"/>
    <mergeCell ref="AM63:AN63"/>
    <mergeCell ref="Y63:Z63"/>
    <mergeCell ref="Y65:Z65"/>
    <mergeCell ref="AY65:AZ65"/>
    <mergeCell ref="BE64:BF64"/>
    <mergeCell ref="D70:F70"/>
    <mergeCell ref="G70:T70"/>
    <mergeCell ref="U70:V70"/>
    <mergeCell ref="W70:X70"/>
    <mergeCell ref="Y70:Z70"/>
    <mergeCell ref="AA70:AB70"/>
    <mergeCell ref="AC70:AD70"/>
    <mergeCell ref="D65:F65"/>
    <mergeCell ref="G65:T65"/>
    <mergeCell ref="U65:V65"/>
    <mergeCell ref="W65:X65"/>
    <mergeCell ref="BA65:BB65"/>
    <mergeCell ref="AG70:AH70"/>
    <mergeCell ref="AI70:AJ70"/>
    <mergeCell ref="D66:F66"/>
    <mergeCell ref="G66:T66"/>
    <mergeCell ref="AA66:AB66"/>
    <mergeCell ref="BC65:BD65"/>
    <mergeCell ref="BE65:BF65"/>
    <mergeCell ref="AC65:AD65"/>
    <mergeCell ref="AE65:AF65"/>
    <mergeCell ref="AG65:AH65"/>
    <mergeCell ref="AI65:AJ65"/>
    <mergeCell ref="AK65:AL65"/>
    <mergeCell ref="AM65:AN65"/>
    <mergeCell ref="AW65:AX65"/>
    <mergeCell ref="AQ71:AR71"/>
    <mergeCell ref="AS71:AT71"/>
    <mergeCell ref="AU71:AV71"/>
    <mergeCell ref="D68:F68"/>
    <mergeCell ref="G68:T68"/>
    <mergeCell ref="U68:V68"/>
    <mergeCell ref="W68:X68"/>
    <mergeCell ref="Y68:Z68"/>
    <mergeCell ref="AA68:AB68"/>
    <mergeCell ref="AE70:AF70"/>
    <mergeCell ref="AA71:AB71"/>
    <mergeCell ref="AK71:AL71"/>
    <mergeCell ref="AM71:AN71"/>
    <mergeCell ref="D71:F71"/>
    <mergeCell ref="G71:T71"/>
    <mergeCell ref="U71:V71"/>
    <mergeCell ref="W71:X71"/>
    <mergeCell ref="AC71:AD71"/>
    <mergeCell ref="AE71:AF71"/>
    <mergeCell ref="AI71:AJ71"/>
    <mergeCell ref="AS68:AT68"/>
    <mergeCell ref="AS69:AT69"/>
    <mergeCell ref="AK69:AL69"/>
    <mergeCell ref="AC68:AD68"/>
    <mergeCell ref="AE68:AF68"/>
    <mergeCell ref="AC69:AD69"/>
    <mergeCell ref="AM68:AN68"/>
    <mergeCell ref="AG69:AH69"/>
    <mergeCell ref="AZ114:BE114"/>
    <mergeCell ref="AK114:AP114"/>
    <mergeCell ref="AQ70:AR70"/>
    <mergeCell ref="AO71:AP71"/>
    <mergeCell ref="AG71:AH71"/>
    <mergeCell ref="AG67:AH67"/>
    <mergeCell ref="AU69:AV69"/>
    <mergeCell ref="AK70:AL70"/>
    <mergeCell ref="AM70:AN70"/>
    <mergeCell ref="AU67:AV67"/>
    <mergeCell ref="Y71:Z71"/>
    <mergeCell ref="G67:T67"/>
    <mergeCell ref="U67:V67"/>
    <mergeCell ref="W67:X67"/>
    <mergeCell ref="Y67:Z67"/>
    <mergeCell ref="AA67:AB67"/>
    <mergeCell ref="G69:T69"/>
    <mergeCell ref="U69:V69"/>
    <mergeCell ref="W69:X69"/>
    <mergeCell ref="Y69:Z69"/>
    <mergeCell ref="AU68:AV68"/>
    <mergeCell ref="D69:F69"/>
    <mergeCell ref="AO66:AP66"/>
    <mergeCell ref="AS67:AT67"/>
    <mergeCell ref="AE66:AF66"/>
    <mergeCell ref="AI69:AJ69"/>
    <mergeCell ref="AO68:AP68"/>
    <mergeCell ref="Y66:Z66"/>
    <mergeCell ref="U66:V66"/>
    <mergeCell ref="W66:X66"/>
    <mergeCell ref="AW66:AX66"/>
    <mergeCell ref="AW67:AX67"/>
    <mergeCell ref="AQ66:AR66"/>
    <mergeCell ref="AE69:AF69"/>
    <mergeCell ref="AG68:AH68"/>
    <mergeCell ref="AI68:AJ68"/>
    <mergeCell ref="AK68:AL68"/>
    <mergeCell ref="AQ68:AR68"/>
    <mergeCell ref="AI67:AJ67"/>
    <mergeCell ref="AK67:AL67"/>
    <mergeCell ref="AI66:AJ66"/>
    <mergeCell ref="AM69:AN69"/>
    <mergeCell ref="AO69:AP69"/>
    <mergeCell ref="D67:F67"/>
    <mergeCell ref="AE67:AF67"/>
    <mergeCell ref="AA69:AB69"/>
    <mergeCell ref="AC67:AD67"/>
    <mergeCell ref="AG66:AH66"/>
    <mergeCell ref="AM66:AN6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7" r:id="rId2"/>
  <rowBreaks count="2" manualBreakCount="2">
    <brk id="44" max="59" man="1"/>
    <brk id="80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="50" zoomScaleNormal="70" zoomScaleSheetLayoutView="50" zoomScalePageLayoutView="0" workbookViewId="0" topLeftCell="A1">
      <selection activeCell="C15" sqref="C15"/>
    </sheetView>
  </sheetViews>
  <sheetFormatPr defaultColWidth="9.00390625" defaultRowHeight="30" customHeight="1"/>
  <cols>
    <col min="1" max="2" width="9.125" style="365" customWidth="1"/>
    <col min="3" max="3" width="92.625" style="439" customWidth="1"/>
    <col min="4" max="4" width="19.375" style="365" customWidth="1"/>
    <col min="5" max="5" width="21.125" style="365" customWidth="1"/>
    <col min="6" max="6" width="23.375" style="365" customWidth="1"/>
    <col min="7" max="16384" width="9.125" style="365" customWidth="1"/>
  </cols>
  <sheetData>
    <row r="1" spans="1:6" ht="30" customHeight="1">
      <c r="A1" s="873" t="s">
        <v>226</v>
      </c>
      <c r="B1" s="874"/>
      <c r="C1" s="874"/>
      <c r="D1" s="874"/>
      <c r="E1" s="874"/>
      <c r="F1" s="875"/>
    </row>
    <row r="2" spans="1:6" ht="30" customHeight="1" thickBot="1">
      <c r="A2" s="876" t="s">
        <v>177</v>
      </c>
      <c r="B2" s="877"/>
      <c r="C2" s="878"/>
      <c r="D2" s="878"/>
      <c r="E2" s="878"/>
      <c r="F2" s="879"/>
    </row>
    <row r="3" spans="1:6" ht="30" customHeight="1" thickBot="1">
      <c r="A3" s="880" t="s">
        <v>227</v>
      </c>
      <c r="B3" s="881"/>
      <c r="C3" s="845"/>
      <c r="D3" s="845"/>
      <c r="E3" s="845"/>
      <c r="F3" s="846"/>
    </row>
    <row r="4" spans="1:6" ht="30" customHeight="1" thickBot="1">
      <c r="A4" s="880" t="s">
        <v>205</v>
      </c>
      <c r="B4" s="881"/>
      <c r="C4" s="881"/>
      <c r="D4" s="881"/>
      <c r="E4" s="881"/>
      <c r="F4" s="882"/>
    </row>
    <row r="5" spans="1:6" ht="30" customHeight="1" thickBot="1">
      <c r="A5" s="880" t="s">
        <v>312</v>
      </c>
      <c r="B5" s="881"/>
      <c r="C5" s="881"/>
      <c r="D5" s="881"/>
      <c r="E5" s="881"/>
      <c r="F5" s="882"/>
    </row>
    <row r="6" spans="1:6" ht="30" customHeight="1">
      <c r="A6" s="883" t="s">
        <v>56</v>
      </c>
      <c r="B6" s="366"/>
      <c r="C6" s="366" t="s">
        <v>178</v>
      </c>
      <c r="D6" s="883" t="s">
        <v>228</v>
      </c>
      <c r="E6" s="883" t="s">
        <v>179</v>
      </c>
      <c r="F6" s="883" t="s">
        <v>180</v>
      </c>
    </row>
    <row r="7" spans="1:6" ht="30" customHeight="1" thickBot="1">
      <c r="A7" s="884"/>
      <c r="B7" s="367"/>
      <c r="C7" s="368" t="s">
        <v>181</v>
      </c>
      <c r="D7" s="884"/>
      <c r="E7" s="884"/>
      <c r="F7" s="884"/>
    </row>
    <row r="8" spans="1:6" ht="30" customHeight="1" thickBot="1">
      <c r="A8" s="847">
        <v>1</v>
      </c>
      <c r="B8" s="369">
        <v>1</v>
      </c>
      <c r="C8" s="370" t="s">
        <v>229</v>
      </c>
      <c r="D8" s="371" t="s">
        <v>230</v>
      </c>
      <c r="E8" s="372">
        <v>6</v>
      </c>
      <c r="F8" s="373" t="s">
        <v>184</v>
      </c>
    </row>
    <row r="9" spans="1:6" ht="30" customHeight="1" thickBot="1">
      <c r="A9" s="848"/>
      <c r="B9" s="374">
        <v>2</v>
      </c>
      <c r="C9" s="370" t="s">
        <v>231</v>
      </c>
      <c r="D9" s="371" t="s">
        <v>230</v>
      </c>
      <c r="E9" s="375">
        <v>5</v>
      </c>
      <c r="F9" s="373" t="s">
        <v>184</v>
      </c>
    </row>
    <row r="10" spans="1:6" ht="30" customHeight="1" thickBot="1">
      <c r="A10" s="848"/>
      <c r="B10" s="374">
        <v>3</v>
      </c>
      <c r="C10" s="376" t="s">
        <v>232</v>
      </c>
      <c r="D10" s="371" t="s">
        <v>230</v>
      </c>
      <c r="E10" s="375">
        <v>1.5</v>
      </c>
      <c r="F10" s="377"/>
    </row>
    <row r="11" spans="1:6" ht="30" customHeight="1" thickBot="1">
      <c r="A11" s="848"/>
      <c r="B11" s="374">
        <v>4</v>
      </c>
      <c r="C11" s="376" t="s">
        <v>233</v>
      </c>
      <c r="D11" s="371" t="s">
        <v>230</v>
      </c>
      <c r="E11" s="375">
        <v>1</v>
      </c>
      <c r="F11" s="378"/>
    </row>
    <row r="12" spans="1:6" ht="30" customHeight="1" thickBot="1">
      <c r="A12" s="848"/>
      <c r="B12" s="374">
        <v>5</v>
      </c>
      <c r="C12" s="376" t="s">
        <v>182</v>
      </c>
      <c r="D12" s="371" t="s">
        <v>230</v>
      </c>
      <c r="E12" s="375">
        <v>2</v>
      </c>
      <c r="F12" s="377" t="s">
        <v>183</v>
      </c>
    </row>
    <row r="13" spans="1:6" ht="30" customHeight="1" thickBot="1">
      <c r="A13" s="848"/>
      <c r="B13" s="379">
        <v>6</v>
      </c>
      <c r="C13" s="380" t="s">
        <v>188</v>
      </c>
      <c r="D13" s="381" t="s">
        <v>230</v>
      </c>
      <c r="E13" s="382">
        <v>4.5</v>
      </c>
      <c r="F13" s="383" t="s">
        <v>183</v>
      </c>
    </row>
    <row r="14" spans="1:6" ht="30" customHeight="1" thickBot="1">
      <c r="A14" s="848"/>
      <c r="B14" s="374">
        <v>7</v>
      </c>
      <c r="C14" s="370" t="s">
        <v>234</v>
      </c>
      <c r="D14" s="371" t="s">
        <v>230</v>
      </c>
      <c r="E14" s="375">
        <v>5</v>
      </c>
      <c r="F14" s="373" t="s">
        <v>184</v>
      </c>
    </row>
    <row r="15" spans="1:6" ht="30" customHeight="1" thickBot="1">
      <c r="A15" s="848"/>
      <c r="B15" s="379">
        <v>8</v>
      </c>
      <c r="C15" s="380" t="s">
        <v>185</v>
      </c>
      <c r="D15" s="382" t="s">
        <v>230</v>
      </c>
      <c r="E15" s="382">
        <v>5</v>
      </c>
      <c r="F15" s="384" t="s">
        <v>183</v>
      </c>
    </row>
    <row r="16" spans="1:6" ht="30" customHeight="1" thickBot="1">
      <c r="A16" s="853"/>
      <c r="B16" s="385"/>
      <c r="C16" s="386" t="s">
        <v>326</v>
      </c>
      <c r="D16" s="387">
        <v>0</v>
      </c>
      <c r="E16" s="381">
        <f>SUM(E8:E15)</f>
        <v>30</v>
      </c>
      <c r="F16" s="388" t="s">
        <v>235</v>
      </c>
    </row>
    <row r="17" spans="1:6" ht="30" customHeight="1" thickBot="1">
      <c r="A17" s="865"/>
      <c r="B17" s="866"/>
      <c r="C17" s="867"/>
      <c r="D17" s="867"/>
      <c r="E17" s="867"/>
      <c r="F17" s="868"/>
    </row>
    <row r="18" spans="1:6" ht="30" customHeight="1" thickBot="1">
      <c r="A18" s="848">
        <v>2</v>
      </c>
      <c r="B18" s="369">
        <v>9</v>
      </c>
      <c r="C18" s="370" t="s">
        <v>236</v>
      </c>
      <c r="D18" s="371" t="s">
        <v>230</v>
      </c>
      <c r="E18" s="372">
        <v>6</v>
      </c>
      <c r="F18" s="389" t="s">
        <v>184</v>
      </c>
    </row>
    <row r="19" spans="1:6" ht="30" customHeight="1" thickBot="1">
      <c r="A19" s="848"/>
      <c r="B19" s="374">
        <v>10</v>
      </c>
      <c r="C19" s="370" t="s">
        <v>237</v>
      </c>
      <c r="D19" s="371" t="s">
        <v>230</v>
      </c>
      <c r="E19" s="372">
        <v>5</v>
      </c>
      <c r="F19" s="373" t="s">
        <v>184</v>
      </c>
    </row>
    <row r="20" spans="1:6" ht="30" customHeight="1" thickBot="1">
      <c r="A20" s="848"/>
      <c r="B20" s="374">
        <v>3</v>
      </c>
      <c r="C20" s="376" t="s">
        <v>232</v>
      </c>
      <c r="D20" s="371" t="s">
        <v>230</v>
      </c>
      <c r="E20" s="375">
        <v>1.5</v>
      </c>
      <c r="F20" s="377" t="s">
        <v>183</v>
      </c>
    </row>
    <row r="21" spans="1:6" ht="30" customHeight="1" thickBot="1">
      <c r="A21" s="848"/>
      <c r="B21" s="374">
        <v>4</v>
      </c>
      <c r="C21" s="370" t="s">
        <v>238</v>
      </c>
      <c r="D21" s="371" t="s">
        <v>230</v>
      </c>
      <c r="E21" s="372">
        <v>1.5</v>
      </c>
      <c r="F21" s="378" t="s">
        <v>183</v>
      </c>
    </row>
    <row r="22" spans="1:6" ht="30" customHeight="1" thickBot="1">
      <c r="A22" s="848"/>
      <c r="B22" s="374">
        <v>11</v>
      </c>
      <c r="C22" s="370" t="s">
        <v>239</v>
      </c>
      <c r="D22" s="371" t="s">
        <v>230</v>
      </c>
      <c r="E22" s="372">
        <v>2</v>
      </c>
      <c r="F22" s="377" t="s">
        <v>183</v>
      </c>
    </row>
    <row r="23" spans="1:6" ht="30" customHeight="1" thickBot="1">
      <c r="A23" s="848"/>
      <c r="B23" s="379">
        <v>12</v>
      </c>
      <c r="C23" s="376" t="s">
        <v>166</v>
      </c>
      <c r="D23" s="371" t="s">
        <v>230</v>
      </c>
      <c r="E23" s="375">
        <v>4</v>
      </c>
      <c r="F23" s="378" t="s">
        <v>183</v>
      </c>
    </row>
    <row r="24" spans="1:6" ht="30" customHeight="1" thickBot="1">
      <c r="A24" s="848"/>
      <c r="B24" s="379">
        <v>13</v>
      </c>
      <c r="C24" s="376" t="s">
        <v>240</v>
      </c>
      <c r="D24" s="371" t="s">
        <v>230</v>
      </c>
      <c r="E24" s="375">
        <v>5</v>
      </c>
      <c r="F24" s="373" t="s">
        <v>184</v>
      </c>
    </row>
    <row r="25" spans="1:6" ht="30" customHeight="1" thickBot="1">
      <c r="A25" s="848"/>
      <c r="B25" s="379">
        <v>14</v>
      </c>
      <c r="C25" s="390" t="s">
        <v>186</v>
      </c>
      <c r="D25" s="382" t="s">
        <v>230</v>
      </c>
      <c r="E25" s="382">
        <v>5</v>
      </c>
      <c r="F25" s="391" t="s">
        <v>183</v>
      </c>
    </row>
    <row r="26" spans="1:6" ht="30" customHeight="1" thickBot="1">
      <c r="A26" s="869"/>
      <c r="B26" s="385"/>
      <c r="C26" s="392" t="s">
        <v>241</v>
      </c>
      <c r="D26" s="387">
        <v>0</v>
      </c>
      <c r="E26" s="381">
        <f>SUM(E18:E25)</f>
        <v>30</v>
      </c>
      <c r="F26" s="393" t="s">
        <v>242</v>
      </c>
    </row>
    <row r="27" spans="1:6" ht="30" customHeight="1" thickBot="1">
      <c r="A27" s="870"/>
      <c r="B27" s="871"/>
      <c r="C27" s="866"/>
      <c r="D27" s="866"/>
      <c r="E27" s="866"/>
      <c r="F27" s="872"/>
    </row>
    <row r="28" spans="1:6" ht="30" customHeight="1" thickBot="1">
      <c r="A28" s="850">
        <v>3</v>
      </c>
      <c r="B28" s="369">
        <v>1</v>
      </c>
      <c r="C28" s="370" t="s">
        <v>243</v>
      </c>
      <c r="D28" s="371" t="s">
        <v>230</v>
      </c>
      <c r="E28" s="372">
        <v>6</v>
      </c>
      <c r="F28" s="373" t="s">
        <v>184</v>
      </c>
    </row>
    <row r="29" spans="1:6" ht="30" customHeight="1" thickBot="1">
      <c r="A29" s="851"/>
      <c r="B29" s="374">
        <v>2</v>
      </c>
      <c r="C29" s="376" t="s">
        <v>244</v>
      </c>
      <c r="D29" s="371" t="s">
        <v>230</v>
      </c>
      <c r="E29" s="372">
        <v>1.5</v>
      </c>
      <c r="F29" s="377"/>
    </row>
    <row r="30" spans="1:6" ht="30" customHeight="1" thickBot="1">
      <c r="A30" s="851"/>
      <c r="B30" s="374">
        <v>3</v>
      </c>
      <c r="C30" s="370" t="s">
        <v>245</v>
      </c>
      <c r="D30" s="371" t="s">
        <v>230</v>
      </c>
      <c r="E30" s="372">
        <v>1</v>
      </c>
      <c r="F30" s="378"/>
    </row>
    <row r="31" spans="1:6" ht="30" customHeight="1" thickBot="1">
      <c r="A31" s="851"/>
      <c r="B31" s="379">
        <v>4</v>
      </c>
      <c r="C31" s="395" t="s">
        <v>316</v>
      </c>
      <c r="D31" s="448" t="s">
        <v>247</v>
      </c>
      <c r="E31" s="448">
        <v>2</v>
      </c>
      <c r="F31" s="384" t="s">
        <v>183</v>
      </c>
    </row>
    <row r="32" spans="1:6" ht="30" customHeight="1" thickBot="1">
      <c r="A32" s="851"/>
      <c r="B32" s="379">
        <v>5</v>
      </c>
      <c r="C32" s="394" t="s">
        <v>246</v>
      </c>
      <c r="D32" s="387" t="s">
        <v>247</v>
      </c>
      <c r="E32" s="448">
        <v>2</v>
      </c>
      <c r="F32" s="384" t="s">
        <v>183</v>
      </c>
    </row>
    <row r="33" spans="1:6" ht="30" customHeight="1" thickBot="1">
      <c r="A33" s="851"/>
      <c r="B33" s="374">
        <v>6</v>
      </c>
      <c r="C33" s="376" t="s">
        <v>248</v>
      </c>
      <c r="D33" s="371" t="s">
        <v>230</v>
      </c>
      <c r="E33" s="375">
        <v>4</v>
      </c>
      <c r="F33" s="377" t="s">
        <v>183</v>
      </c>
    </row>
    <row r="34" spans="1:6" ht="30" customHeight="1" thickBot="1">
      <c r="A34" s="851"/>
      <c r="B34" s="374">
        <v>7</v>
      </c>
      <c r="C34" s="380" t="s">
        <v>249</v>
      </c>
      <c r="D34" s="396" t="s">
        <v>230</v>
      </c>
      <c r="E34" s="396">
        <v>3</v>
      </c>
      <c r="F34" s="397" t="s">
        <v>183</v>
      </c>
    </row>
    <row r="35" spans="1:6" ht="30" customHeight="1" thickBot="1">
      <c r="A35" s="851"/>
      <c r="B35" s="858">
        <v>8</v>
      </c>
      <c r="C35" s="398" t="s">
        <v>250</v>
      </c>
      <c r="D35" s="838" t="s">
        <v>247</v>
      </c>
      <c r="E35" s="838">
        <v>5</v>
      </c>
      <c r="F35" s="860" t="s">
        <v>183</v>
      </c>
    </row>
    <row r="36" spans="1:6" ht="30" customHeight="1" thickBot="1">
      <c r="A36" s="851"/>
      <c r="B36" s="851"/>
      <c r="C36" s="398" t="s">
        <v>251</v>
      </c>
      <c r="D36" s="839"/>
      <c r="E36" s="839"/>
      <c r="F36" s="861"/>
    </row>
    <row r="37" spans="1:6" ht="30" customHeight="1" thickBot="1">
      <c r="A37" s="851"/>
      <c r="B37" s="851"/>
      <c r="C37" s="398" t="s">
        <v>252</v>
      </c>
      <c r="D37" s="840"/>
      <c r="E37" s="840"/>
      <c r="F37" s="862"/>
    </row>
    <row r="38" spans="1:6" ht="30" customHeight="1" thickBot="1">
      <c r="A38" s="851"/>
      <c r="B38" s="850">
        <v>9</v>
      </c>
      <c r="C38" s="398" t="s">
        <v>253</v>
      </c>
      <c r="D38" s="838" t="s">
        <v>247</v>
      </c>
      <c r="E38" s="838">
        <v>5.5</v>
      </c>
      <c r="F38" s="841" t="s">
        <v>183</v>
      </c>
    </row>
    <row r="39" spans="1:6" ht="30" customHeight="1" thickBot="1">
      <c r="A39" s="851"/>
      <c r="B39" s="851"/>
      <c r="C39" s="398" t="s">
        <v>254</v>
      </c>
      <c r="D39" s="839"/>
      <c r="E39" s="839"/>
      <c r="F39" s="842"/>
    </row>
    <row r="40" spans="1:6" ht="30" customHeight="1" thickBot="1">
      <c r="A40" s="851"/>
      <c r="B40" s="852"/>
      <c r="C40" s="398" t="s">
        <v>255</v>
      </c>
      <c r="D40" s="840"/>
      <c r="E40" s="840"/>
      <c r="F40" s="843"/>
    </row>
    <row r="41" spans="1:6" ht="30" customHeight="1" thickBot="1">
      <c r="A41" s="885"/>
      <c r="B41" s="399"/>
      <c r="C41" s="392"/>
      <c r="D41" s="400">
        <f>E31+E32+E35+E38</f>
        <v>14.5</v>
      </c>
      <c r="E41" s="396">
        <f>SUM(E28:E40)</f>
        <v>30</v>
      </c>
      <c r="F41" s="393" t="s">
        <v>324</v>
      </c>
    </row>
    <row r="42" spans="1:7" ht="30" customHeight="1" thickBot="1">
      <c r="A42" s="844"/>
      <c r="B42" s="863"/>
      <c r="C42" s="863"/>
      <c r="D42" s="863"/>
      <c r="E42" s="863"/>
      <c r="F42" s="864"/>
      <c r="G42" s="401"/>
    </row>
    <row r="43" spans="1:6" ht="30" customHeight="1" thickBot="1">
      <c r="A43" s="848">
        <v>4</v>
      </c>
      <c r="B43" s="369">
        <v>2</v>
      </c>
      <c r="C43" s="402" t="s">
        <v>244</v>
      </c>
      <c r="D43" s="403" t="s">
        <v>230</v>
      </c>
      <c r="E43" s="404">
        <v>1.5</v>
      </c>
      <c r="F43" s="405" t="s">
        <v>183</v>
      </c>
    </row>
    <row r="44" spans="1:6" ht="30" customHeight="1" thickBot="1">
      <c r="A44" s="848"/>
      <c r="B44" s="406">
        <v>3</v>
      </c>
      <c r="C44" s="370" t="s">
        <v>245</v>
      </c>
      <c r="D44" s="371" t="s">
        <v>230</v>
      </c>
      <c r="E44" s="372">
        <v>1.5</v>
      </c>
      <c r="F44" s="407" t="s">
        <v>183</v>
      </c>
    </row>
    <row r="45" spans="1:6" ht="30" customHeight="1" thickBot="1">
      <c r="A45" s="848"/>
      <c r="B45" s="379">
        <v>10</v>
      </c>
      <c r="C45" s="395" t="s">
        <v>317</v>
      </c>
      <c r="D45" s="387" t="s">
        <v>247</v>
      </c>
      <c r="E45" s="448">
        <v>2</v>
      </c>
      <c r="F45" s="383" t="s">
        <v>183</v>
      </c>
    </row>
    <row r="46" spans="1:6" ht="30" customHeight="1" thickBot="1">
      <c r="A46" s="848"/>
      <c r="B46" s="374">
        <v>11</v>
      </c>
      <c r="C46" s="370" t="s">
        <v>256</v>
      </c>
      <c r="D46" s="371" t="s">
        <v>230</v>
      </c>
      <c r="E46" s="375">
        <v>4</v>
      </c>
      <c r="F46" s="377" t="s">
        <v>183</v>
      </c>
    </row>
    <row r="47" spans="1:6" ht="30" customHeight="1" thickBot="1">
      <c r="A47" s="848"/>
      <c r="B47" s="374">
        <v>12</v>
      </c>
      <c r="C47" s="380" t="s">
        <v>257</v>
      </c>
      <c r="D47" s="396" t="s">
        <v>230</v>
      </c>
      <c r="E47" s="381">
        <v>4</v>
      </c>
      <c r="F47" s="454" t="s">
        <v>184</v>
      </c>
    </row>
    <row r="48" spans="1:6" ht="30" customHeight="1" thickBot="1">
      <c r="A48" s="848"/>
      <c r="B48" s="374">
        <v>13</v>
      </c>
      <c r="C48" s="380" t="s">
        <v>258</v>
      </c>
      <c r="D48" s="396" t="s">
        <v>230</v>
      </c>
      <c r="E48" s="396">
        <v>4.5</v>
      </c>
      <c r="F48" s="408" t="s">
        <v>184</v>
      </c>
    </row>
    <row r="49" spans="1:6" ht="30" customHeight="1" thickBot="1">
      <c r="A49" s="848"/>
      <c r="B49" s="374">
        <v>14</v>
      </c>
      <c r="C49" s="409" t="s">
        <v>172</v>
      </c>
      <c r="D49" s="371" t="s">
        <v>230</v>
      </c>
      <c r="E49" s="372">
        <v>4</v>
      </c>
      <c r="F49" s="407" t="s">
        <v>183</v>
      </c>
    </row>
    <row r="50" spans="1:6" ht="30" customHeight="1" thickBot="1">
      <c r="A50" s="848"/>
      <c r="B50" s="858">
        <v>15</v>
      </c>
      <c r="C50" s="410" t="s">
        <v>259</v>
      </c>
      <c r="D50" s="838" t="s">
        <v>247</v>
      </c>
      <c r="E50" s="838">
        <v>4.5</v>
      </c>
      <c r="F50" s="841" t="s">
        <v>183</v>
      </c>
    </row>
    <row r="51" spans="1:6" ht="30" customHeight="1" thickBot="1">
      <c r="A51" s="848"/>
      <c r="B51" s="851"/>
      <c r="C51" s="398" t="s">
        <v>260</v>
      </c>
      <c r="D51" s="839"/>
      <c r="E51" s="839"/>
      <c r="F51" s="842"/>
    </row>
    <row r="52" spans="1:6" ht="30" customHeight="1" thickBot="1">
      <c r="A52" s="848"/>
      <c r="B52" s="859"/>
      <c r="C52" s="398" t="s">
        <v>261</v>
      </c>
      <c r="D52" s="840"/>
      <c r="E52" s="840"/>
      <c r="F52" s="843"/>
    </row>
    <row r="53" spans="1:6" ht="30" customHeight="1" thickBot="1">
      <c r="A53" s="848"/>
      <c r="B53" s="858">
        <v>16</v>
      </c>
      <c r="C53" s="398" t="s">
        <v>262</v>
      </c>
      <c r="D53" s="838" t="s">
        <v>247</v>
      </c>
      <c r="E53" s="838">
        <v>4</v>
      </c>
      <c r="F53" s="841" t="s">
        <v>183</v>
      </c>
    </row>
    <row r="54" spans="1:6" ht="30" customHeight="1" thickBot="1">
      <c r="A54" s="848"/>
      <c r="B54" s="851"/>
      <c r="C54" s="398" t="s">
        <v>263</v>
      </c>
      <c r="D54" s="839"/>
      <c r="E54" s="839"/>
      <c r="F54" s="842"/>
    </row>
    <row r="55" spans="1:6" ht="30" customHeight="1" thickBot="1">
      <c r="A55" s="848"/>
      <c r="B55" s="859"/>
      <c r="C55" s="398" t="s">
        <v>264</v>
      </c>
      <c r="D55" s="840"/>
      <c r="E55" s="840"/>
      <c r="F55" s="843"/>
    </row>
    <row r="56" spans="1:6" ht="30" customHeight="1" thickBot="1">
      <c r="A56" s="853"/>
      <c r="B56" s="385"/>
      <c r="C56" s="392" t="s">
        <v>265</v>
      </c>
      <c r="D56" s="400">
        <f>E45+E50+E53</f>
        <v>10.5</v>
      </c>
      <c r="E56" s="396">
        <f>SUM(E43:E55)</f>
        <v>30</v>
      </c>
      <c r="F56" s="393" t="s">
        <v>322</v>
      </c>
    </row>
    <row r="57" spans="1:6" ht="30" customHeight="1" thickBot="1">
      <c r="A57" s="844"/>
      <c r="B57" s="845"/>
      <c r="C57" s="845"/>
      <c r="D57" s="845"/>
      <c r="E57" s="845"/>
      <c r="F57" s="846"/>
    </row>
    <row r="58" spans="1:6" ht="30" customHeight="1" thickBot="1">
      <c r="A58" s="848">
        <v>5</v>
      </c>
      <c r="B58" s="449">
        <v>1</v>
      </c>
      <c r="C58" s="395" t="s">
        <v>318</v>
      </c>
      <c r="D58" s="387" t="s">
        <v>247</v>
      </c>
      <c r="E58" s="448">
        <v>1.5</v>
      </c>
      <c r="F58" s="383"/>
    </row>
    <row r="59" spans="1:6" ht="30" customHeight="1" thickBot="1">
      <c r="A59" s="848"/>
      <c r="B59" s="374">
        <v>2</v>
      </c>
      <c r="C59" s="370" t="s">
        <v>266</v>
      </c>
      <c r="D59" s="371" t="s">
        <v>230</v>
      </c>
      <c r="E59" s="375">
        <v>4</v>
      </c>
      <c r="F59" s="373" t="s">
        <v>184</v>
      </c>
    </row>
    <row r="60" spans="1:6" ht="30" customHeight="1" thickBot="1">
      <c r="A60" s="848"/>
      <c r="B60" s="374">
        <v>3</v>
      </c>
      <c r="C60" s="370" t="s">
        <v>267</v>
      </c>
      <c r="D60" s="371" t="s">
        <v>230</v>
      </c>
      <c r="E60" s="372">
        <v>6</v>
      </c>
      <c r="F60" s="378" t="s">
        <v>183</v>
      </c>
    </row>
    <row r="61" spans="1:6" ht="30" customHeight="1" thickBot="1">
      <c r="A61" s="848"/>
      <c r="B61" s="374">
        <v>4</v>
      </c>
      <c r="C61" s="370" t="s">
        <v>268</v>
      </c>
      <c r="D61" s="371" t="s">
        <v>230</v>
      </c>
      <c r="E61" s="372">
        <v>4.5</v>
      </c>
      <c r="F61" s="378" t="s">
        <v>183</v>
      </c>
    </row>
    <row r="62" spans="1:6" ht="30" customHeight="1" thickBot="1">
      <c r="A62" s="848"/>
      <c r="B62" s="374">
        <v>5</v>
      </c>
      <c r="C62" s="380" t="s">
        <v>269</v>
      </c>
      <c r="D62" s="396" t="s">
        <v>230</v>
      </c>
      <c r="E62" s="396">
        <v>4</v>
      </c>
      <c r="F62" s="411" t="s">
        <v>183</v>
      </c>
    </row>
    <row r="63" spans="1:6" ht="30" customHeight="1" thickBot="1">
      <c r="A63" s="848"/>
      <c r="B63" s="379">
        <v>6</v>
      </c>
      <c r="C63" s="412" t="s">
        <v>270</v>
      </c>
      <c r="D63" s="413" t="s">
        <v>230</v>
      </c>
      <c r="E63" s="382">
        <v>4</v>
      </c>
      <c r="F63" s="414" t="s">
        <v>184</v>
      </c>
    </row>
    <row r="64" spans="1:6" ht="30" customHeight="1" thickBot="1">
      <c r="A64" s="848"/>
      <c r="B64" s="850">
        <v>7</v>
      </c>
      <c r="C64" s="415" t="s">
        <v>271</v>
      </c>
      <c r="D64" s="838" t="s">
        <v>247</v>
      </c>
      <c r="E64" s="838">
        <v>6</v>
      </c>
      <c r="F64" s="860" t="s">
        <v>183</v>
      </c>
    </row>
    <row r="65" spans="1:6" ht="35.25" customHeight="1" thickBot="1">
      <c r="A65" s="848"/>
      <c r="B65" s="851"/>
      <c r="C65" s="416" t="s">
        <v>314</v>
      </c>
      <c r="D65" s="839"/>
      <c r="E65" s="839"/>
      <c r="F65" s="861"/>
    </row>
    <row r="66" spans="1:6" ht="31.5" customHeight="1" thickBot="1">
      <c r="A66" s="848"/>
      <c r="B66" s="852"/>
      <c r="C66" s="410" t="s">
        <v>315</v>
      </c>
      <c r="D66" s="840"/>
      <c r="E66" s="840"/>
      <c r="F66" s="862"/>
    </row>
    <row r="67" spans="1:6" ht="30" customHeight="1" thickBot="1">
      <c r="A67" s="853"/>
      <c r="B67" s="399"/>
      <c r="C67" s="386"/>
      <c r="D67" s="419">
        <f>E64+E58</f>
        <v>7.5</v>
      </c>
      <c r="E67" s="413">
        <f>SUM(E58:E66)</f>
        <v>30</v>
      </c>
      <c r="F67" s="393" t="s">
        <v>321</v>
      </c>
    </row>
    <row r="68" spans="1:6" ht="30" customHeight="1" thickBot="1">
      <c r="A68" s="844"/>
      <c r="B68" s="845"/>
      <c r="C68" s="845"/>
      <c r="D68" s="845"/>
      <c r="E68" s="845"/>
      <c r="F68" s="846"/>
    </row>
    <row r="69" spans="1:6" ht="30" customHeight="1" thickBot="1">
      <c r="A69" s="848">
        <v>6</v>
      </c>
      <c r="B69" s="420">
        <v>1</v>
      </c>
      <c r="C69" s="395" t="s">
        <v>318</v>
      </c>
      <c r="D69" s="448" t="s">
        <v>247</v>
      </c>
      <c r="E69" s="448">
        <v>1.5</v>
      </c>
      <c r="F69" s="384" t="s">
        <v>183</v>
      </c>
    </row>
    <row r="70" spans="1:6" ht="30" customHeight="1" thickBot="1">
      <c r="A70" s="848"/>
      <c r="B70" s="450">
        <v>8</v>
      </c>
      <c r="C70" s="452" t="s">
        <v>320</v>
      </c>
      <c r="D70" s="387" t="s">
        <v>247</v>
      </c>
      <c r="E70" s="387">
        <v>2</v>
      </c>
      <c r="F70" s="411" t="s">
        <v>183</v>
      </c>
    </row>
    <row r="71" spans="1:6" ht="30" customHeight="1" thickBot="1">
      <c r="A71" s="848"/>
      <c r="B71" s="420">
        <v>9</v>
      </c>
      <c r="C71" s="370" t="s">
        <v>275</v>
      </c>
      <c r="D71" s="371" t="s">
        <v>230</v>
      </c>
      <c r="E71" s="372">
        <v>4</v>
      </c>
      <c r="F71" s="389" t="s">
        <v>184</v>
      </c>
    </row>
    <row r="72" spans="1:6" ht="30" customHeight="1" thickBot="1">
      <c r="A72" s="848"/>
      <c r="B72" s="406">
        <v>10</v>
      </c>
      <c r="C72" s="370" t="s">
        <v>276</v>
      </c>
      <c r="D72" s="371" t="s">
        <v>230</v>
      </c>
      <c r="E72" s="372">
        <v>3.5</v>
      </c>
      <c r="F72" s="373" t="s">
        <v>184</v>
      </c>
    </row>
    <row r="73" spans="1:7" ht="30" customHeight="1" thickBot="1">
      <c r="A73" s="848"/>
      <c r="B73" s="406">
        <v>11</v>
      </c>
      <c r="C73" s="380" t="s">
        <v>277</v>
      </c>
      <c r="D73" s="396" t="s">
        <v>230</v>
      </c>
      <c r="E73" s="381">
        <v>4</v>
      </c>
      <c r="F73" s="408" t="s">
        <v>184</v>
      </c>
      <c r="G73" s="421"/>
    </row>
    <row r="74" spans="1:6" ht="30" customHeight="1" thickBot="1">
      <c r="A74" s="848"/>
      <c r="B74" s="406">
        <v>12</v>
      </c>
      <c r="C74" s="390" t="s">
        <v>278</v>
      </c>
      <c r="D74" s="396" t="s">
        <v>230</v>
      </c>
      <c r="E74" s="396">
        <v>3</v>
      </c>
      <c r="F74" s="411" t="s">
        <v>183</v>
      </c>
    </row>
    <row r="75" spans="1:6" ht="30" customHeight="1" thickBot="1">
      <c r="A75" s="848"/>
      <c r="B75" s="374">
        <v>13</v>
      </c>
      <c r="C75" s="380" t="s">
        <v>279</v>
      </c>
      <c r="D75" s="396" t="s">
        <v>230</v>
      </c>
      <c r="E75" s="422">
        <v>3.5</v>
      </c>
      <c r="F75" s="397" t="s">
        <v>183</v>
      </c>
    </row>
    <row r="76" spans="1:6" ht="30" customHeight="1" thickBot="1">
      <c r="A76" s="848"/>
      <c r="B76" s="379">
        <v>14</v>
      </c>
      <c r="C76" s="380" t="s">
        <v>280</v>
      </c>
      <c r="D76" s="381" t="s">
        <v>230</v>
      </c>
      <c r="E76" s="423">
        <v>1.5</v>
      </c>
      <c r="F76" s="391" t="s">
        <v>281</v>
      </c>
    </row>
    <row r="77" spans="1:6" ht="30" customHeight="1" thickBot="1">
      <c r="A77" s="848"/>
      <c r="B77" s="420">
        <v>15</v>
      </c>
      <c r="C77" s="424" t="s">
        <v>282</v>
      </c>
      <c r="D77" s="413" t="s">
        <v>230</v>
      </c>
      <c r="E77" s="382">
        <v>3</v>
      </c>
      <c r="F77" s="425" t="s">
        <v>183</v>
      </c>
    </row>
    <row r="78" spans="1:6" ht="38.25" customHeight="1" thickBot="1">
      <c r="A78" s="848"/>
      <c r="B78" s="850">
        <v>16</v>
      </c>
      <c r="C78" s="417" t="s">
        <v>272</v>
      </c>
      <c r="D78" s="838" t="s">
        <v>247</v>
      </c>
      <c r="E78" s="838">
        <v>4</v>
      </c>
      <c r="F78" s="841" t="s">
        <v>183</v>
      </c>
    </row>
    <row r="79" spans="1:6" ht="30.75" customHeight="1" thickBot="1">
      <c r="A79" s="848"/>
      <c r="B79" s="851"/>
      <c r="C79" s="418" t="s">
        <v>273</v>
      </c>
      <c r="D79" s="854"/>
      <c r="E79" s="854"/>
      <c r="F79" s="854"/>
    </row>
    <row r="80" spans="1:6" ht="30.75" customHeight="1" thickBot="1">
      <c r="A80" s="848"/>
      <c r="B80" s="852"/>
      <c r="C80" s="398" t="s">
        <v>274</v>
      </c>
      <c r="D80" s="855"/>
      <c r="E80" s="855"/>
      <c r="F80" s="855"/>
    </row>
    <row r="81" spans="1:6" ht="30" customHeight="1" thickBot="1">
      <c r="A81" s="853"/>
      <c r="B81" s="399"/>
      <c r="C81" s="386" t="s">
        <v>283</v>
      </c>
      <c r="D81" s="387">
        <f>E69+E70+E78</f>
        <v>7.5</v>
      </c>
      <c r="E81" s="381">
        <f>SUM(E69:E80)</f>
        <v>30</v>
      </c>
      <c r="F81" s="388" t="s">
        <v>323</v>
      </c>
    </row>
    <row r="82" spans="1:6" ht="30" customHeight="1" thickBot="1">
      <c r="A82" s="844"/>
      <c r="B82" s="845"/>
      <c r="C82" s="845"/>
      <c r="D82" s="845"/>
      <c r="E82" s="845"/>
      <c r="F82" s="846"/>
    </row>
    <row r="83" spans="1:6" ht="30" customHeight="1" thickBot="1">
      <c r="A83" s="848">
        <v>7</v>
      </c>
      <c r="B83" s="369">
        <v>1</v>
      </c>
      <c r="C83" s="370" t="s">
        <v>284</v>
      </c>
      <c r="D83" s="371" t="s">
        <v>230</v>
      </c>
      <c r="E83" s="372">
        <v>4</v>
      </c>
      <c r="F83" s="378" t="s">
        <v>183</v>
      </c>
    </row>
    <row r="84" spans="1:6" ht="30" customHeight="1" thickBot="1">
      <c r="A84" s="848"/>
      <c r="B84" s="374">
        <v>2</v>
      </c>
      <c r="C84" s="370" t="s">
        <v>187</v>
      </c>
      <c r="D84" s="371" t="s">
        <v>230</v>
      </c>
      <c r="E84" s="372">
        <v>4</v>
      </c>
      <c r="F84" s="378" t="s">
        <v>183</v>
      </c>
    </row>
    <row r="85" spans="1:6" ht="30" customHeight="1" thickBot="1">
      <c r="A85" s="848"/>
      <c r="B85" s="379">
        <v>3</v>
      </c>
      <c r="C85" s="395" t="s">
        <v>319</v>
      </c>
      <c r="D85" s="387" t="s">
        <v>247</v>
      </c>
      <c r="E85" s="448">
        <v>1.5</v>
      </c>
      <c r="F85" s="451"/>
    </row>
    <row r="86" spans="1:6" ht="30" customHeight="1" thickBot="1">
      <c r="A86" s="848"/>
      <c r="B86" s="374">
        <v>4</v>
      </c>
      <c r="C86" s="390" t="s">
        <v>285</v>
      </c>
      <c r="D86" s="396" t="s">
        <v>230</v>
      </c>
      <c r="E86" s="381">
        <v>3</v>
      </c>
      <c r="F86" s="411" t="s">
        <v>183</v>
      </c>
    </row>
    <row r="87" spans="1:6" ht="30" customHeight="1" thickBot="1">
      <c r="A87" s="848"/>
      <c r="B87" s="374">
        <v>5</v>
      </c>
      <c r="C87" s="380" t="s">
        <v>286</v>
      </c>
      <c r="D87" s="396" t="s">
        <v>230</v>
      </c>
      <c r="E87" s="381">
        <v>3.5</v>
      </c>
      <c r="F87" s="408" t="s">
        <v>184</v>
      </c>
    </row>
    <row r="88" spans="1:6" ht="30" customHeight="1" thickBot="1">
      <c r="A88" s="848"/>
      <c r="B88" s="374">
        <v>6</v>
      </c>
      <c r="C88" s="380" t="s">
        <v>287</v>
      </c>
      <c r="D88" s="396" t="s">
        <v>230</v>
      </c>
      <c r="E88" s="396">
        <v>3.5</v>
      </c>
      <c r="F88" s="408" t="s">
        <v>184</v>
      </c>
    </row>
    <row r="89" spans="1:6" ht="30" customHeight="1" thickBot="1">
      <c r="A89" s="848"/>
      <c r="B89" s="379">
        <v>7</v>
      </c>
      <c r="C89" s="380" t="s">
        <v>288</v>
      </c>
      <c r="D89" s="381" t="s">
        <v>230</v>
      </c>
      <c r="E89" s="413">
        <v>1</v>
      </c>
      <c r="F89" s="383" t="s">
        <v>289</v>
      </c>
    </row>
    <row r="90" spans="1:6" ht="30" customHeight="1" thickBot="1">
      <c r="A90" s="848"/>
      <c r="B90" s="379">
        <v>8</v>
      </c>
      <c r="C90" s="426" t="s">
        <v>174</v>
      </c>
      <c r="D90" s="427" t="s">
        <v>230</v>
      </c>
      <c r="E90" s="428">
        <v>5</v>
      </c>
      <c r="F90" s="429" t="s">
        <v>184</v>
      </c>
    </row>
    <row r="91" spans="1:6" ht="30" customHeight="1" thickBot="1">
      <c r="A91" s="848"/>
      <c r="B91" s="850">
        <v>9</v>
      </c>
      <c r="C91" s="417" t="s">
        <v>290</v>
      </c>
      <c r="D91" s="838" t="s">
        <v>247</v>
      </c>
      <c r="E91" s="838">
        <v>4.5</v>
      </c>
      <c r="F91" s="841" t="s">
        <v>183</v>
      </c>
    </row>
    <row r="92" spans="1:6" ht="30" customHeight="1" thickBot="1">
      <c r="A92" s="848"/>
      <c r="B92" s="851"/>
      <c r="C92" s="418" t="s">
        <v>291</v>
      </c>
      <c r="D92" s="839"/>
      <c r="E92" s="839"/>
      <c r="F92" s="842"/>
    </row>
    <row r="93" spans="1:6" ht="30" customHeight="1" thickBot="1">
      <c r="A93" s="848"/>
      <c r="B93" s="852"/>
      <c r="C93" s="398" t="s">
        <v>292</v>
      </c>
      <c r="D93" s="840"/>
      <c r="E93" s="840"/>
      <c r="F93" s="843"/>
    </row>
    <row r="94" spans="1:6" ht="30" customHeight="1" thickBot="1">
      <c r="A94" s="853"/>
      <c r="B94" s="399"/>
      <c r="C94" s="386"/>
      <c r="D94" s="419">
        <f>E91+E85</f>
        <v>6</v>
      </c>
      <c r="E94" s="413">
        <f>SUM(E83:E91)</f>
        <v>30</v>
      </c>
      <c r="F94" s="430" t="s">
        <v>293</v>
      </c>
    </row>
    <row r="95" spans="1:6" ht="30" customHeight="1" thickBot="1">
      <c r="A95" s="844"/>
      <c r="B95" s="845"/>
      <c r="C95" s="845"/>
      <c r="D95" s="845"/>
      <c r="E95" s="845"/>
      <c r="F95" s="846"/>
    </row>
    <row r="96" spans="1:6" ht="30" customHeight="1" thickBot="1">
      <c r="A96" s="847">
        <v>8</v>
      </c>
      <c r="B96" s="381">
        <v>3</v>
      </c>
      <c r="C96" s="395" t="s">
        <v>319</v>
      </c>
      <c r="D96" s="387" t="s">
        <v>247</v>
      </c>
      <c r="E96" s="387">
        <v>1.5</v>
      </c>
      <c r="F96" s="453" t="s">
        <v>184</v>
      </c>
    </row>
    <row r="97" spans="1:6" ht="30" customHeight="1" thickBot="1">
      <c r="A97" s="848"/>
      <c r="B97" s="406">
        <v>10</v>
      </c>
      <c r="C97" s="376" t="s">
        <v>93</v>
      </c>
      <c r="D97" s="371" t="s">
        <v>230</v>
      </c>
      <c r="E97" s="372">
        <v>6</v>
      </c>
      <c r="F97" s="378" t="s">
        <v>183</v>
      </c>
    </row>
    <row r="98" spans="1:6" ht="30" customHeight="1" thickBot="1">
      <c r="A98" s="848"/>
      <c r="B98" s="406">
        <v>11</v>
      </c>
      <c r="C98" s="370" t="s">
        <v>52</v>
      </c>
      <c r="D98" s="371" t="s">
        <v>230</v>
      </c>
      <c r="E98" s="372">
        <v>6</v>
      </c>
      <c r="F98" s="377"/>
    </row>
    <row r="99" spans="1:6" ht="30" customHeight="1" thickBot="1">
      <c r="A99" s="848"/>
      <c r="B99" s="406">
        <v>12</v>
      </c>
      <c r="C99" s="370" t="s">
        <v>175</v>
      </c>
      <c r="D99" s="371" t="s">
        <v>230</v>
      </c>
      <c r="E99" s="372">
        <v>4</v>
      </c>
      <c r="F99" s="431" t="s">
        <v>183</v>
      </c>
    </row>
    <row r="100" spans="1:6" ht="30" customHeight="1" thickBot="1">
      <c r="A100" s="848"/>
      <c r="B100" s="858">
        <v>13</v>
      </c>
      <c r="C100" s="398" t="s">
        <v>294</v>
      </c>
      <c r="D100" s="838" t="s">
        <v>247</v>
      </c>
      <c r="E100" s="838">
        <v>4</v>
      </c>
      <c r="F100" s="841" t="s">
        <v>183</v>
      </c>
    </row>
    <row r="101" spans="1:6" ht="30" customHeight="1" thickBot="1">
      <c r="A101" s="848"/>
      <c r="B101" s="851"/>
      <c r="C101" s="398" t="s">
        <v>295</v>
      </c>
      <c r="D101" s="839"/>
      <c r="E101" s="839"/>
      <c r="F101" s="842"/>
    </row>
    <row r="102" spans="1:6" ht="30" customHeight="1" thickBot="1">
      <c r="A102" s="848"/>
      <c r="B102" s="859"/>
      <c r="C102" s="398" t="s">
        <v>296</v>
      </c>
      <c r="D102" s="840"/>
      <c r="E102" s="840"/>
      <c r="F102" s="843"/>
    </row>
    <row r="103" spans="1:6" ht="30" customHeight="1" thickBot="1">
      <c r="A103" s="848"/>
      <c r="B103" s="858">
        <v>14</v>
      </c>
      <c r="C103" s="398" t="s">
        <v>297</v>
      </c>
      <c r="D103" s="838" t="s">
        <v>247</v>
      </c>
      <c r="E103" s="838">
        <v>4</v>
      </c>
      <c r="F103" s="841" t="s">
        <v>183</v>
      </c>
    </row>
    <row r="104" spans="1:6" ht="30" customHeight="1" thickBot="1">
      <c r="A104" s="848"/>
      <c r="B104" s="851"/>
      <c r="C104" s="398" t="s">
        <v>298</v>
      </c>
      <c r="D104" s="839"/>
      <c r="E104" s="839"/>
      <c r="F104" s="842"/>
    </row>
    <row r="105" spans="1:6" ht="30" customHeight="1" thickBot="1">
      <c r="A105" s="848"/>
      <c r="B105" s="851"/>
      <c r="C105" s="432" t="s">
        <v>308</v>
      </c>
      <c r="D105" s="839"/>
      <c r="E105" s="839"/>
      <c r="F105" s="842"/>
    </row>
    <row r="106" spans="1:6" ht="30" customHeight="1" thickBot="1">
      <c r="A106" s="848"/>
      <c r="B106" s="850">
        <v>15</v>
      </c>
      <c r="C106" s="415" t="s">
        <v>299</v>
      </c>
      <c r="D106" s="838" t="s">
        <v>247</v>
      </c>
      <c r="E106" s="838">
        <v>4.5</v>
      </c>
      <c r="F106" s="841" t="s">
        <v>183</v>
      </c>
    </row>
    <row r="107" spans="1:6" ht="30" customHeight="1" thickBot="1">
      <c r="A107" s="848"/>
      <c r="B107" s="851"/>
      <c r="C107" s="410" t="s">
        <v>300</v>
      </c>
      <c r="D107" s="839"/>
      <c r="E107" s="839"/>
      <c r="F107" s="842"/>
    </row>
    <row r="108" spans="1:6" ht="30" customHeight="1" thickBot="1">
      <c r="A108" s="848"/>
      <c r="B108" s="852"/>
      <c r="C108" s="433" t="s">
        <v>301</v>
      </c>
      <c r="D108" s="840"/>
      <c r="E108" s="840"/>
      <c r="F108" s="843"/>
    </row>
    <row r="109" spans="1:6" ht="30" customHeight="1" thickBot="1">
      <c r="A109" s="849"/>
      <c r="B109" s="399"/>
      <c r="C109" s="386" t="s">
        <v>302</v>
      </c>
      <c r="D109" s="434">
        <f>E103+E106+E100+E96</f>
        <v>14</v>
      </c>
      <c r="E109" s="413">
        <f>SUM(E96:E106)</f>
        <v>30</v>
      </c>
      <c r="F109" s="430" t="s">
        <v>303</v>
      </c>
    </row>
    <row r="110" spans="1:6" ht="42" customHeight="1" thickBot="1">
      <c r="A110" s="435"/>
      <c r="B110" s="435"/>
      <c r="C110" s="436" t="s">
        <v>305</v>
      </c>
      <c r="D110" s="387">
        <f>D109+D94+D81+D67+D56+D41+D26+D16</f>
        <v>60</v>
      </c>
      <c r="E110" s="437">
        <f>E109+E94+E81+E67+E56+E41+E26+E16</f>
        <v>240</v>
      </c>
      <c r="F110" s="438" t="s">
        <v>325</v>
      </c>
    </row>
    <row r="111" spans="4:5" ht="30" customHeight="1">
      <c r="D111" s="440">
        <v>60</v>
      </c>
      <c r="E111" s="441">
        <v>240</v>
      </c>
    </row>
    <row r="112" ht="30" customHeight="1">
      <c r="D112" s="365">
        <f>E99+E98+E97+E90+E84+E83+E72+E71+E61+E60+E59+E49+E46+E44+E43+E33+E30+E29+E28+E24+E23+E22+E21+E20+E19+E18+E14+E12+E11+E10+E9+E8</f>
        <v>120</v>
      </c>
    </row>
    <row r="113" spans="3:5" ht="30" customHeight="1">
      <c r="C113" s="442" t="s">
        <v>304</v>
      </c>
      <c r="D113" s="856" t="s">
        <v>310</v>
      </c>
      <c r="E113" s="857"/>
    </row>
  </sheetData>
  <sheetProtection/>
  <mergeCells count="65">
    <mergeCell ref="A82:F82"/>
    <mergeCell ref="A83:A94"/>
    <mergeCell ref="A5:F5"/>
    <mergeCell ref="D38:D40"/>
    <mergeCell ref="E38:E40"/>
    <mergeCell ref="F38:F40"/>
    <mergeCell ref="F35:F37"/>
    <mergeCell ref="B38:B40"/>
    <mergeCell ref="A28:A41"/>
    <mergeCell ref="B35:B37"/>
    <mergeCell ref="A1:F1"/>
    <mergeCell ref="A2:F2"/>
    <mergeCell ref="A3:F3"/>
    <mergeCell ref="A4:F4"/>
    <mergeCell ref="A6:A7"/>
    <mergeCell ref="D6:D7"/>
    <mergeCell ref="E6:E7"/>
    <mergeCell ref="F6:F7"/>
    <mergeCell ref="E53:E55"/>
    <mergeCell ref="D35:D37"/>
    <mergeCell ref="E35:E37"/>
    <mergeCell ref="A8:A16"/>
    <mergeCell ref="A17:F17"/>
    <mergeCell ref="A18:A26"/>
    <mergeCell ref="A27:F27"/>
    <mergeCell ref="E64:E66"/>
    <mergeCell ref="A68:F68"/>
    <mergeCell ref="A42:F42"/>
    <mergeCell ref="A43:A56"/>
    <mergeCell ref="B50:B52"/>
    <mergeCell ref="D50:D52"/>
    <mergeCell ref="E50:E52"/>
    <mergeCell ref="F50:F52"/>
    <mergeCell ref="B53:B55"/>
    <mergeCell ref="D53:D55"/>
    <mergeCell ref="B103:B105"/>
    <mergeCell ref="B91:B93"/>
    <mergeCell ref="F64:F66"/>
    <mergeCell ref="F53:F55"/>
    <mergeCell ref="A57:F57"/>
    <mergeCell ref="E78:E80"/>
    <mergeCell ref="F78:F80"/>
    <mergeCell ref="A58:A67"/>
    <mergeCell ref="B64:B66"/>
    <mergeCell ref="D64:D66"/>
    <mergeCell ref="F106:F108"/>
    <mergeCell ref="D103:D105"/>
    <mergeCell ref="A69:A81"/>
    <mergeCell ref="B78:B80"/>
    <mergeCell ref="D78:D80"/>
    <mergeCell ref="D113:E113"/>
    <mergeCell ref="B100:B102"/>
    <mergeCell ref="D100:D102"/>
    <mergeCell ref="E100:E102"/>
    <mergeCell ref="E103:E105"/>
    <mergeCell ref="D91:D93"/>
    <mergeCell ref="E91:E93"/>
    <mergeCell ref="F91:F93"/>
    <mergeCell ref="A95:F95"/>
    <mergeCell ref="A96:A109"/>
    <mergeCell ref="F100:F102"/>
    <mergeCell ref="B106:B108"/>
    <mergeCell ref="D106:D108"/>
    <mergeCell ref="E106:E108"/>
    <mergeCell ref="F103:F105"/>
  </mergeCells>
  <printOptions/>
  <pageMargins left="0.7" right="0.7" top="0.75" bottom="0.75" header="0.3" footer="0.3"/>
  <pageSetup horizontalDpi="600" verticalDpi="600" orientation="portrait" paperSize="9" scale="42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170_4</cp:lastModifiedBy>
  <cp:lastPrinted>2020-06-01T10:04:19Z</cp:lastPrinted>
  <dcterms:created xsi:type="dcterms:W3CDTF">2020-01-10T12:25:25Z</dcterms:created>
  <dcterms:modified xsi:type="dcterms:W3CDTF">2020-06-01T10:26:34Z</dcterms:modified>
  <cp:category/>
  <cp:version/>
  <cp:contentType/>
  <cp:contentStatus/>
</cp:coreProperties>
</file>